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6"/>
  <workbookPr/>
  <bookViews>
    <workbookView xWindow="0" yWindow="0" windowWidth="20490" windowHeight="7650" firstSheet="26" activeTab="27"/>
  </bookViews>
  <sheets>
    <sheet name="Рачун прихода и принања" sheetId="1" r:id="rId1"/>
    <sheet name="Врсте прихода и примања" sheetId="4" r:id="rId2"/>
    <sheet name="Капитални пројекти" sheetId="6" r:id="rId3"/>
    <sheet name="приходи аналитика" sheetId="5" r:id="rId4"/>
    <sheet name="Sheet21" sheetId="43" r:id="rId5"/>
    <sheet name="Sheet15" sheetId="40" r:id="rId6"/>
    <sheet name="Sheet16" sheetId="41" r:id="rId7"/>
    <sheet name="екон.класификација" sheetId="7" r:id="rId8"/>
    <sheet name="Sheet17" sheetId="42" r:id="rId9"/>
    <sheet name="Sheet12" sheetId="39" r:id="rId10"/>
    <sheet name="Sheet18" sheetId="31" r:id="rId11"/>
    <sheet name="Sheet19" sheetId="32" r:id="rId12"/>
    <sheet name="Sheet20" sheetId="33" r:id="rId13"/>
    <sheet name="Sheet13" sheetId="26" r:id="rId14"/>
    <sheet name="Sheet14" sheetId="27" r:id="rId15"/>
    <sheet name="Sheet1" sheetId="14" r:id="rId16"/>
    <sheet name="Sheet2" sheetId="15" r:id="rId17"/>
    <sheet name="Sheet3" sheetId="16" r:id="rId18"/>
    <sheet name="Sheet4" sheetId="17" r:id="rId19"/>
    <sheet name="Sheet5" sheetId="18" r:id="rId20"/>
    <sheet name="Sheet6" sheetId="19" r:id="rId21"/>
    <sheet name="Sheet8" sheetId="36" r:id="rId22"/>
    <sheet name="Sheet7" sheetId="20" r:id="rId23"/>
    <sheet name="функцион.класиф." sheetId="8" r:id="rId24"/>
    <sheet name="расходи-посебан део" sheetId="9" r:id="rId25"/>
    <sheet name="Програмска класификација" sheetId="10" r:id="rId26"/>
    <sheet name="Sheet11" sheetId="24" r:id="rId27"/>
    <sheet name="Извршење буџета" sheetId="12" r:id="rId28"/>
    <sheet name="План прихода по програмима" sheetId="13" r:id="rId29"/>
    <sheet name="Sheet22" sheetId="35" r:id="rId30"/>
    <sheet name="Sheet9" sheetId="37" r:id="rId31"/>
    <sheet name="Sheet10" sheetId="38" r:id="rId32"/>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D20" i="13"/>
  <c r="D63" i="5" l="1"/>
  <c r="D53"/>
  <c r="D31"/>
  <c r="D23"/>
  <c r="D15"/>
  <c r="K412" i="9"/>
  <c r="K88" l="1"/>
  <c r="K30" l="1"/>
  <c r="K31" s="1"/>
  <c r="I30"/>
  <c r="I31" s="1"/>
  <c r="K455"/>
  <c r="I55" l="1"/>
  <c r="K71" l="1"/>
  <c r="I71"/>
  <c r="I196" l="1"/>
  <c r="I363"/>
  <c r="I364" s="1"/>
  <c r="K361"/>
  <c r="K363" s="1"/>
  <c r="K364" s="1"/>
  <c r="I414"/>
  <c r="I416" s="1"/>
  <c r="K430"/>
  <c r="K428"/>
  <c r="K426"/>
  <c r="I392"/>
  <c r="I393" s="1"/>
  <c r="K14"/>
  <c r="K15"/>
  <c r="K13"/>
  <c r="K12"/>
  <c r="K11"/>
  <c r="K43"/>
  <c r="K42"/>
  <c r="K41"/>
  <c r="K40"/>
  <c r="K39"/>
  <c r="F28" i="8"/>
  <c r="I460" i="9"/>
  <c r="K460" s="1"/>
  <c r="I371"/>
  <c r="I372" s="1"/>
  <c r="I373" s="1"/>
  <c r="I353"/>
  <c r="I341"/>
  <c r="I259"/>
  <c r="I239"/>
  <c r="I242" s="1"/>
  <c r="I243" s="1"/>
  <c r="I230"/>
  <c r="I181"/>
  <c r="I182" s="1"/>
  <c r="I45"/>
  <c r="K445"/>
  <c r="K446"/>
  <c r="K419"/>
  <c r="I422"/>
  <c r="I424" s="1"/>
  <c r="K420"/>
  <c r="K401"/>
  <c r="K399"/>
  <c r="K390"/>
  <c r="K378"/>
  <c r="K379"/>
  <c r="K367"/>
  <c r="F21" i="8"/>
  <c r="F20" s="1"/>
  <c r="I162" i="9"/>
  <c r="K350"/>
  <c r="K353" s="1"/>
  <c r="I438" l="1"/>
  <c r="I462"/>
  <c r="F43" i="8"/>
  <c r="K111" i="9"/>
  <c r="K257"/>
  <c r="K259" s="1"/>
  <c r="K136"/>
  <c r="K138" s="1"/>
  <c r="K139" s="1"/>
  <c r="I138"/>
  <c r="I139" s="1"/>
  <c r="I464" l="1"/>
  <c r="K464" s="1"/>
  <c r="K466" s="1"/>
  <c r="I466"/>
  <c r="K438"/>
  <c r="I356"/>
  <c r="I357" s="1"/>
  <c r="I342"/>
  <c r="I343" s="1"/>
  <c r="I331"/>
  <c r="I334" s="1"/>
  <c r="I335" s="1"/>
  <c r="I325"/>
  <c r="I319"/>
  <c r="I304"/>
  <c r="I307" s="1"/>
  <c r="I284"/>
  <c r="I285" s="1"/>
  <c r="I288" s="1"/>
  <c r="I291" s="1"/>
  <c r="I269"/>
  <c r="I272" s="1"/>
  <c r="I275" s="1"/>
  <c r="I248"/>
  <c r="I251" s="1"/>
  <c r="I218"/>
  <c r="I209"/>
  <c r="I210" s="1"/>
  <c r="I197"/>
  <c r="I189"/>
  <c r="I190" s="1"/>
  <c r="I176"/>
  <c r="I320" l="1"/>
  <c r="I345"/>
  <c r="I177"/>
  <c r="I184" s="1"/>
  <c r="I183"/>
  <c r="K392"/>
  <c r="I326"/>
  <c r="I270"/>
  <c r="I273" s="1"/>
  <c r="I276" s="1"/>
  <c r="I308"/>
  <c r="I311" s="1"/>
  <c r="I310"/>
  <c r="I233"/>
  <c r="I234" s="1"/>
  <c r="I287"/>
  <c r="I290" s="1"/>
  <c r="I199"/>
  <c r="I249"/>
  <c r="I252" s="1"/>
  <c r="I212"/>
  <c r="I213" s="1"/>
  <c r="I219"/>
  <c r="I171"/>
  <c r="K171" s="1"/>
  <c r="K172" s="1"/>
  <c r="I164"/>
  <c r="I165" s="1"/>
  <c r="I156"/>
  <c r="I157" s="1"/>
  <c r="I146"/>
  <c r="I149" s="1"/>
  <c r="I150" s="1"/>
  <c r="I132"/>
  <c r="I122"/>
  <c r="I123" s="1"/>
  <c r="I126" s="1"/>
  <c r="I115"/>
  <c r="I116" s="1"/>
  <c r="I117" s="1"/>
  <c r="I108"/>
  <c r="I104"/>
  <c r="I105" s="1"/>
  <c r="I97"/>
  <c r="I98" s="1"/>
  <c r="K462"/>
  <c r="K458"/>
  <c r="K457"/>
  <c r="K456"/>
  <c r="K454"/>
  <c r="K453"/>
  <c r="K452"/>
  <c r="K451"/>
  <c r="K450"/>
  <c r="K449"/>
  <c r="K448"/>
  <c r="K447"/>
  <c r="K422"/>
  <c r="K414"/>
  <c r="K416" s="1"/>
  <c r="K411"/>
  <c r="K410"/>
  <c r="K409"/>
  <c r="K408"/>
  <c r="K407"/>
  <c r="K406"/>
  <c r="K405"/>
  <c r="K404"/>
  <c r="K403"/>
  <c r="K402"/>
  <c r="K400"/>
  <c r="K391"/>
  <c r="K388"/>
  <c r="K387"/>
  <c r="K386"/>
  <c r="K385"/>
  <c r="K384"/>
  <c r="K383"/>
  <c r="K382"/>
  <c r="K381"/>
  <c r="K380"/>
  <c r="K369"/>
  <c r="K368"/>
  <c r="K356"/>
  <c r="K357" s="1"/>
  <c r="K339"/>
  <c r="K341" s="1"/>
  <c r="K342" s="1"/>
  <c r="K343" s="1"/>
  <c r="K329"/>
  <c r="K331" s="1"/>
  <c r="K334" s="1"/>
  <c r="K335" s="1"/>
  <c r="K323"/>
  <c r="K325" s="1"/>
  <c r="K317"/>
  <c r="K316"/>
  <c r="K315"/>
  <c r="K302"/>
  <c r="K301"/>
  <c r="K300"/>
  <c r="K299"/>
  <c r="K298"/>
  <c r="K297"/>
  <c r="K296"/>
  <c r="K282"/>
  <c r="K281"/>
  <c r="K272"/>
  <c r="K275" s="1"/>
  <c r="K267"/>
  <c r="K266"/>
  <c r="K265"/>
  <c r="K246"/>
  <c r="K248" s="1"/>
  <c r="K237"/>
  <c r="K239" s="1"/>
  <c r="K228"/>
  <c r="K230" s="1"/>
  <c r="K216"/>
  <c r="K215"/>
  <c r="K207"/>
  <c r="K201"/>
  <c r="K193"/>
  <c r="K196" s="1"/>
  <c r="K187"/>
  <c r="K179"/>
  <c r="K181" s="1"/>
  <c r="K182" s="1"/>
  <c r="K174"/>
  <c r="K176" s="1"/>
  <c r="K169"/>
  <c r="K163"/>
  <c r="K162"/>
  <c r="K164" s="1"/>
  <c r="K165" s="1"/>
  <c r="K161"/>
  <c r="K160"/>
  <c r="K154"/>
  <c r="K156" s="1"/>
  <c r="K157" s="1"/>
  <c r="K144"/>
  <c r="K146" s="1"/>
  <c r="K129"/>
  <c r="K132" s="1"/>
  <c r="K120"/>
  <c r="K122" s="1"/>
  <c r="K113"/>
  <c r="K107"/>
  <c r="K108" s="1"/>
  <c r="K102"/>
  <c r="K101"/>
  <c r="K94"/>
  <c r="K93"/>
  <c r="K92"/>
  <c r="K91"/>
  <c r="K90"/>
  <c r="K89"/>
  <c r="K87"/>
  <c r="K86"/>
  <c r="K85"/>
  <c r="K84"/>
  <c r="K83"/>
  <c r="K82"/>
  <c r="K80"/>
  <c r="K79"/>
  <c r="K78"/>
  <c r="K77"/>
  <c r="K76"/>
  <c r="I53"/>
  <c r="F34" i="8"/>
  <c r="F27"/>
  <c r="F42"/>
  <c r="F38"/>
  <c r="F36"/>
  <c r="F33"/>
  <c r="F32"/>
  <c r="F31"/>
  <c r="F29"/>
  <c r="F25"/>
  <c r="F24"/>
  <c r="F23"/>
  <c r="F19"/>
  <c r="F17"/>
  <c r="F16"/>
  <c r="F14"/>
  <c r="F12"/>
  <c r="F9"/>
  <c r="F8"/>
  <c r="G23" i="6"/>
  <c r="F23"/>
  <c r="G16"/>
  <c r="F16"/>
  <c r="E16"/>
  <c r="G13"/>
  <c r="F13"/>
  <c r="G9"/>
  <c r="F9"/>
  <c r="E9"/>
  <c r="I140" i="9" l="1"/>
  <c r="I346"/>
  <c r="I222"/>
  <c r="I221"/>
  <c r="K177"/>
  <c r="K184" s="1"/>
  <c r="K183"/>
  <c r="G31" i="6"/>
  <c r="F31"/>
  <c r="E31"/>
  <c r="K371" i="9"/>
  <c r="K372" s="1"/>
  <c r="K373" s="1"/>
  <c r="K393"/>
  <c r="K97"/>
  <c r="K98" s="1"/>
  <c r="I254"/>
  <c r="I260" s="1"/>
  <c r="K326"/>
  <c r="K424"/>
  <c r="K273"/>
  <c r="K276" s="1"/>
  <c r="I166"/>
  <c r="K166"/>
  <c r="K269"/>
  <c r="K270" s="1"/>
  <c r="K284"/>
  <c r="K287" s="1"/>
  <c r="K290" s="1"/>
  <c r="K233"/>
  <c r="K234" s="1"/>
  <c r="K251"/>
  <c r="K249"/>
  <c r="K252" s="1"/>
  <c r="K242"/>
  <c r="K243" s="1"/>
  <c r="K304"/>
  <c r="K307" s="1"/>
  <c r="K319"/>
  <c r="K345" s="1"/>
  <c r="I200"/>
  <c r="K189"/>
  <c r="K190" s="1"/>
  <c r="K197"/>
  <c r="K218"/>
  <c r="K209"/>
  <c r="I172"/>
  <c r="K147"/>
  <c r="K149"/>
  <c r="K150" s="1"/>
  <c r="I147"/>
  <c r="K104"/>
  <c r="K105" s="1"/>
  <c r="K115"/>
  <c r="K116" s="1"/>
  <c r="K117" s="1"/>
  <c r="K123"/>
  <c r="K126" s="1"/>
  <c r="K125"/>
  <c r="I125"/>
  <c r="I46"/>
  <c r="I56" s="1"/>
  <c r="K219" l="1"/>
  <c r="K203"/>
  <c r="I203"/>
  <c r="K285"/>
  <c r="K288" s="1"/>
  <c r="K291" s="1"/>
  <c r="I467"/>
  <c r="K254"/>
  <c r="K260" s="1"/>
  <c r="K320"/>
  <c r="K346" s="1"/>
  <c r="K199"/>
  <c r="K308"/>
  <c r="K311" s="1"/>
  <c r="K310"/>
  <c r="K210"/>
  <c r="K212"/>
  <c r="K221" s="1"/>
  <c r="K52"/>
  <c r="K51"/>
  <c r="K50"/>
  <c r="F41" i="8"/>
  <c r="F35"/>
  <c r="F30"/>
  <c r="F22"/>
  <c r="F18"/>
  <c r="F6"/>
  <c r="K55" i="9" l="1"/>
  <c r="F10" i="8"/>
  <c r="K21" i="9"/>
  <c r="K23" s="1"/>
  <c r="K32" s="1"/>
  <c r="K53"/>
  <c r="K200"/>
  <c r="K213"/>
  <c r="K222" s="1"/>
  <c r="K45"/>
  <c r="K46" s="1"/>
  <c r="D28" i="4"/>
  <c r="D34" s="1"/>
  <c r="D30"/>
  <c r="D33"/>
  <c r="K56" i="9" l="1"/>
  <c r="K57" s="1"/>
  <c r="D37" i="4"/>
  <c r="D35"/>
  <c r="K440" i="9" l="1"/>
  <c r="K467" s="1"/>
  <c r="I21" l="1"/>
  <c r="I23" s="1"/>
  <c r="I32" s="1"/>
  <c r="I57" s="1"/>
  <c r="I468" l="1"/>
  <c r="K468" s="1"/>
  <c r="F39" i="8"/>
  <c r="F40"/>
  <c r="F37"/>
</calcChain>
</file>

<file path=xl/comments1.xml><?xml version="1.0" encoding="utf-8"?>
<comments xmlns="http://schemas.openxmlformats.org/spreadsheetml/2006/main">
  <authors>
    <author>omladenovic</author>
    <author>Ivan Nesic</author>
  </authors>
  <commentList>
    <comment ref="C56" authorId="0">
      <text>
        <r>
          <rPr>
            <b/>
            <sz val="8"/>
            <color indexed="81"/>
            <rFont val="Tahoma"/>
            <family val="2"/>
          </rPr>
          <t>omladenovic:</t>
        </r>
        <r>
          <rPr>
            <sz val="8"/>
            <color indexed="81"/>
            <rFont val="Tahoma"/>
            <family val="2"/>
          </rPr>
          <t xml:space="preserve">
</t>
        </r>
      </text>
    </comment>
    <comment ref="C57" authorId="1">
      <text>
        <r>
          <rPr>
            <b/>
            <sz val="9"/>
            <color indexed="81"/>
            <rFont val="Tahoma"/>
            <family val="2"/>
          </rPr>
          <t>Ivan Nesic:</t>
        </r>
        <r>
          <rPr>
            <sz val="9"/>
            <color indexed="81"/>
            <rFont val="Tahoma"/>
            <family val="2"/>
          </rPr>
          <t xml:space="preserve">
</t>
        </r>
      </text>
    </comment>
  </commentList>
</comments>
</file>

<file path=xl/comments2.xml><?xml version="1.0" encoding="utf-8"?>
<comments xmlns="http://schemas.openxmlformats.org/spreadsheetml/2006/main">
  <authors>
    <author>sfilipovic</author>
  </authors>
  <commentList>
    <comment ref="D20" authorId="0">
      <text>
        <r>
          <rPr>
            <b/>
            <sz val="9"/>
            <color indexed="81"/>
            <rFont val="Tahoma"/>
            <family val="2"/>
          </rPr>
          <t>sfilipovic:</t>
        </r>
        <r>
          <rPr>
            <sz val="9"/>
            <color indexed="81"/>
            <rFont val="Tahoma"/>
            <family val="2"/>
          </rPr>
          <t xml:space="preserve">
</t>
        </r>
      </text>
    </comment>
  </commentList>
</comments>
</file>

<file path=xl/sharedStrings.xml><?xml version="1.0" encoding="utf-8"?>
<sst xmlns="http://schemas.openxmlformats.org/spreadsheetml/2006/main" count="1084" uniqueCount="729">
  <si>
    <t>A</t>
  </si>
  <si>
    <t>Б</t>
  </si>
  <si>
    <t>В</t>
  </si>
  <si>
    <t>РАЧУН ПРИХОДА И ПРИМАЊА</t>
  </si>
  <si>
    <t>Укупни приходи и примања остварени по основу продаје нефинансијске имовине</t>
  </si>
  <si>
    <t>Укупни расходи и издаци за набавку нефинансијске имовине</t>
  </si>
  <si>
    <t>Буџетски суфицит/дефицит</t>
  </si>
  <si>
    <t>Издаци за набавку финансијске имовине (осим за набавку домаћих хартија од вредности 6211)</t>
  </si>
  <si>
    <t xml:space="preserve">Укупан фискални суфицит/дефицит </t>
  </si>
  <si>
    <t>Економска класификација</t>
  </si>
  <si>
    <t>у динарима</t>
  </si>
  <si>
    <t>7+8</t>
  </si>
  <si>
    <t>4+5</t>
  </si>
  <si>
    <t>(7+8)-(4+5)</t>
  </si>
  <si>
    <t>(7+8)-(4+5)-62</t>
  </si>
  <si>
    <t>РАЧУН ФИНАНСИРАЊА</t>
  </si>
  <si>
    <t>Примања од задуживања</t>
  </si>
  <si>
    <t>Примања од продаје финансијске имовине (конта 9211, 9221, 9219, 9227, 9228)</t>
  </si>
  <si>
    <t>Неутрошена средства из претходних година</t>
  </si>
  <si>
    <t>Издаци за набавку финансијске имовине (за набавку домаћих хартија од вредности 6211)</t>
  </si>
  <si>
    <t>Издаци за отплату главнице дуга</t>
  </si>
  <si>
    <t>НЕТО ФИНАНСИРАЊЕ</t>
  </si>
  <si>
    <t>(91+92+3)-(61+6211)</t>
  </si>
  <si>
    <t>Економ. Клас.</t>
  </si>
  <si>
    <t>ВРСТЕ ПРИХОДА И ПРИМАЊА</t>
  </si>
  <si>
    <t>Пренета новчана средства буџета из претходних година</t>
  </si>
  <si>
    <t>Текући приходи</t>
  </si>
  <si>
    <t>Порези на доходак и капиталне добитке које плаћају физичка лица</t>
  </si>
  <si>
    <t>Периодични порези на непокретности</t>
  </si>
  <si>
    <t>Порези на заоставиштину, наслеђе и поклон</t>
  </si>
  <si>
    <t>Порези на финансијске и капиталне трансакције</t>
  </si>
  <si>
    <t>Порези на појединачне услуге</t>
  </si>
  <si>
    <t>Порези, таксе и накнаде на употребу добара, на дозволу да се добра употребљавају или делатности обављају</t>
  </si>
  <si>
    <t>Други порези које искључиво плаћају предузећа, односно предузетници</t>
  </si>
  <si>
    <t>Текући трансфери од других нивоа власти</t>
  </si>
  <si>
    <t>Капитални трансфери од других нивоа власти</t>
  </si>
  <si>
    <t>Камате</t>
  </si>
  <si>
    <t>Закуп непроизводне имовине</t>
  </si>
  <si>
    <t>Приходи од продаје добара и услуга или закупа од стране тржишних организација</t>
  </si>
  <si>
    <t>Таксе и накнаде</t>
  </si>
  <si>
    <t>Приходи од новчаних казни и прекршаја</t>
  </si>
  <si>
    <t>Текући добровољни трансфери од физичких и правних лица</t>
  </si>
  <si>
    <t>Мешовити и неодређени приходи</t>
  </si>
  <si>
    <t>Меморандумске ставке за рефундацију расхода</t>
  </si>
  <si>
    <t>Примања од продаје нефинансијске имовине</t>
  </si>
  <si>
    <t>Примања од продаје покретне имовине</t>
  </si>
  <si>
    <t>Примања од задуживања и продаје финансијске имовине</t>
  </si>
  <si>
    <t>Примања од задуживања од пословних банака у земљи у корист нивоа градова</t>
  </si>
  <si>
    <t>Примања од продаје домаћих акција и осталог капитала</t>
  </si>
  <si>
    <t>СВЕГА ПРИМАЊА</t>
  </si>
  <si>
    <t>8+9</t>
  </si>
  <si>
    <t>ТЕКУЋИ ПРИХОДИ И ПРИМАЊА</t>
  </si>
  <si>
    <t>7+8+9</t>
  </si>
  <si>
    <t>ПРЕНЕТА СРЕДСТВА, ТЕКУЋИ ПРИХОДИ И ПРИМАЊА</t>
  </si>
  <si>
    <t>3+7+8+9</t>
  </si>
  <si>
    <t>ПРИХОДИ И ПРИМАЊА ИНДИРЕКТНИХ КОРИСНИКА БУЏЕТА ИЗ ОСТАЛИХ ИЗВОРА</t>
  </si>
  <si>
    <t>3 + 7 + 8 + 9+Сред.инд.корисн.</t>
  </si>
  <si>
    <t>УКУПНИ ПРИХОДИ И ПРИМАЊА</t>
  </si>
  <si>
    <t>НАЗИВ КОНТА</t>
  </si>
  <si>
    <t>кон клас.</t>
  </si>
  <si>
    <t>ред. број</t>
  </si>
  <si>
    <t>ОПИС</t>
  </si>
  <si>
    <t>A.КАПИТАЛНИ ПРОЈЕКТИ</t>
  </si>
  <si>
    <t>Извори финансирања</t>
  </si>
  <si>
    <t>Из текућих прихода буџета</t>
  </si>
  <si>
    <t>Из текућих прихода буџета општине</t>
  </si>
  <si>
    <t>Изградња водовода</t>
  </si>
  <si>
    <t>Порез на доходак,добит и капиталне добитке</t>
  </si>
  <si>
    <t>Порез на зараде</t>
  </si>
  <si>
    <t>Укупно 711000</t>
  </si>
  <si>
    <t>Порез на имовину</t>
  </si>
  <si>
    <t>Укупно 713000</t>
  </si>
  <si>
    <t>Порез на добра и услуге</t>
  </si>
  <si>
    <t>Укупно 714000</t>
  </si>
  <si>
    <t>Други порези</t>
  </si>
  <si>
    <t>Комунална такса на фирму</t>
  </si>
  <si>
    <t xml:space="preserve"> </t>
  </si>
  <si>
    <t>Укупно 716000</t>
  </si>
  <si>
    <t>Донације од међ,организација</t>
  </si>
  <si>
    <t>Капит.донације од међ.орг.у корист нициѕ општине</t>
  </si>
  <si>
    <t>Укупно 732000</t>
  </si>
  <si>
    <t>Трансфери од других нивоа власти</t>
  </si>
  <si>
    <t>Текући трансф. од др.нив власти</t>
  </si>
  <si>
    <t>Капит.тансф.од др.нивоа власти</t>
  </si>
  <si>
    <t>Укупно 733000</t>
  </si>
  <si>
    <t>Приходи од имовине</t>
  </si>
  <si>
    <t>Укупно 741000</t>
  </si>
  <si>
    <t>Продаја добра и услуге</t>
  </si>
  <si>
    <t>Административне таксе</t>
  </si>
  <si>
    <t xml:space="preserve">    </t>
  </si>
  <si>
    <t>Укупно 742000</t>
  </si>
  <si>
    <t>Приходи од новч.казни</t>
  </si>
  <si>
    <t>Мешовити и неодређ,приходи</t>
  </si>
  <si>
    <t>Остали општински приходи</t>
  </si>
  <si>
    <t>Укупно 745000</t>
  </si>
  <si>
    <t>УКУПНО ТЕКУЋИ ПРИХОДИ</t>
  </si>
  <si>
    <t>СОПСТВЕНА СРЕДСТВА КОРИСНИКА</t>
  </si>
  <si>
    <t>СРЕДСТВА ИЗ ОСТАЛИХ ИЗВОРА</t>
  </si>
  <si>
    <t>НЕРАСПОРЕЂЕНИ  ВИШАК ПРИХОДА РАНИЈИХ ГОДИНА</t>
  </si>
  <si>
    <t>СРЕДСТВА КРЕДИТА КОД ПОСЛОВНИХ БАНАКА</t>
  </si>
  <si>
    <t>УКУПНО</t>
  </si>
  <si>
    <t>Екон. клас.</t>
  </si>
  <si>
    <t>ВРСТЕ РАСХОДА И ИЗДАТАКА</t>
  </si>
  <si>
    <t>Средства из буџета</t>
  </si>
  <si>
    <t>Средства из осталих извора</t>
  </si>
  <si>
    <t>Укупна јавна средства</t>
  </si>
  <si>
    <t>ТЕКУЋИ РАСХОДИ</t>
  </si>
  <si>
    <t>РАСХОДИ ЗА ЗАПОСЛЕНЕ</t>
  </si>
  <si>
    <t>Плате и додаци запослених</t>
  </si>
  <si>
    <t>Социјални доприноси на терет послодавца</t>
  </si>
  <si>
    <t>Накнаде у натури (превоз)</t>
  </si>
  <si>
    <t>Социјална давања запосленима</t>
  </si>
  <si>
    <t>Накнаде за запослене</t>
  </si>
  <si>
    <t>Награде,бонуси и остали посебни расходи</t>
  </si>
  <si>
    <t>КОРИШЋЕЊЕ УСЛУГА И РОБА</t>
  </si>
  <si>
    <t>Стални трошкови</t>
  </si>
  <si>
    <t>Трошкови путовања</t>
  </si>
  <si>
    <t>Услуге по уговору</t>
  </si>
  <si>
    <t>Специјализоване услуге</t>
  </si>
  <si>
    <t>Текуће поправке и одржавање (услуге и мат)</t>
  </si>
  <si>
    <t>Материјал</t>
  </si>
  <si>
    <t>ОТПЛАТА КАМАТА</t>
  </si>
  <si>
    <t>Отплата домаћих камата;</t>
  </si>
  <si>
    <t>Пратећи трошкови задуживања</t>
  </si>
  <si>
    <t>СУБВЕНЦИЈЕ</t>
  </si>
  <si>
    <t>Текуће субвенције јавним нефинансијским предузећима и орган.</t>
  </si>
  <si>
    <t>ДОНАЦИЈЕ,ДОТАЦИЈЕ И ТРАНСФЕРИ</t>
  </si>
  <si>
    <t>Трансфери осталим нивоима власти</t>
  </si>
  <si>
    <t>Остале дотације и трансфери</t>
  </si>
  <si>
    <t>СОЦИЈАЛНА ПОМОЋ</t>
  </si>
  <si>
    <t>Накнаде за социјалну заштиту из буџета</t>
  </si>
  <si>
    <t>ОСТАЛИ РАСХОДИ</t>
  </si>
  <si>
    <t>Дотације невладиним организацијама</t>
  </si>
  <si>
    <t>Порези, обавезне таксе, казне и пенали</t>
  </si>
  <si>
    <t>Новчане казне и пенали по решењу судова</t>
  </si>
  <si>
    <t>Накнада штете за повреде или штету нанету</t>
  </si>
  <si>
    <t>АДМИНИСТРАТИВНИ ТРАНСФЕРИ БУЏЕТА</t>
  </si>
  <si>
    <t>Административни трансфери из буџета-Средства резерве</t>
  </si>
  <si>
    <t>ОСНОВНА СРЕДСТВА</t>
  </si>
  <si>
    <t>Зграде и грађевински објекти</t>
  </si>
  <si>
    <t>Машине и опрема</t>
  </si>
  <si>
    <t>Нематеријална имовина</t>
  </si>
  <si>
    <t>ПРИРОДНА  ИМОВИНА</t>
  </si>
  <si>
    <t>Земљиште</t>
  </si>
  <si>
    <t>ОТПЛАТА ГЛАВНИЦА</t>
  </si>
  <si>
    <t>Отплата главнице домаћим кредиторима</t>
  </si>
  <si>
    <t>УКУПНИ ЈАВНИ РАСХОДИ</t>
  </si>
  <si>
    <t>Функциje</t>
  </si>
  <si>
    <t xml:space="preserve">Функционална класификација </t>
  </si>
  <si>
    <t>СОЦИЈАЛНА ЗАШТИТА</t>
  </si>
  <si>
    <t xml:space="preserve">                         -      </t>
  </si>
  <si>
    <t>Социјална помоћ угроженом становништву некласификована на другом месту;</t>
  </si>
  <si>
    <t>Социјална заштита некласификована на другом месту</t>
  </si>
  <si>
    <t>Дечја заштита</t>
  </si>
  <si>
    <t>ОПШТЕ ЈАВНЕ УСЛУГЕ</t>
  </si>
  <si>
    <t>Извршни и законодавни органи, финансијски и фискални послови и спољни послови;</t>
  </si>
  <si>
    <t>Извршни и законодавни органи</t>
  </si>
  <si>
    <t>Финансијски и фискални послови</t>
  </si>
  <si>
    <t>Опште јавне услуге – истраживање и развој;</t>
  </si>
  <si>
    <t>Опште јавне услуге некласификоване на другом месту;</t>
  </si>
  <si>
    <t>Трансакције јавног дуга</t>
  </si>
  <si>
    <t>ОДБРАНА</t>
  </si>
  <si>
    <t>ЦИВИЛНА ЗАШТИТА</t>
  </si>
  <si>
    <t>ЕКОНОМСКИ ПОСЛОВИ</t>
  </si>
  <si>
    <t>Општи економски и комерцијални послови</t>
  </si>
  <si>
    <t>Пољопривреда</t>
  </si>
  <si>
    <t>Друмски саобраћај</t>
  </si>
  <si>
    <t>Туризам</t>
  </si>
  <si>
    <t>ЗАШТИТА ЖИВОТНЕ СРЕДИНЕ</t>
  </si>
  <si>
    <t>Заштита животне средине – истраживање и развој;</t>
  </si>
  <si>
    <t>ПОСЛОВИ СТАНОВАЊА И ЗАЈЕДНИЦЕ</t>
  </si>
  <si>
    <t>Развој заједнице;</t>
  </si>
  <si>
    <t>Водоснабдевање;</t>
  </si>
  <si>
    <t>Улична расвета;</t>
  </si>
  <si>
    <t>ЗДРАВСТВО</t>
  </si>
  <si>
    <t>Услуге јавног здравства;</t>
  </si>
  <si>
    <t>РЕКРЕАЦИЈА, СПОРТ, КУЛТУРА И ВЕРЕ</t>
  </si>
  <si>
    <t>Услуге рекреације и спорта;</t>
  </si>
  <si>
    <t>Услуге културе;</t>
  </si>
  <si>
    <t>ОБРАЗОВАЊЕ</t>
  </si>
  <si>
    <t>Предшколско образовање</t>
  </si>
  <si>
    <t>Основно образовање</t>
  </si>
  <si>
    <t>Раздео</t>
  </si>
  <si>
    <t>Глава</t>
  </si>
  <si>
    <t>Функција</t>
  </si>
  <si>
    <t>Позиција</t>
  </si>
  <si>
    <t>Опис</t>
  </si>
  <si>
    <t>1 </t>
  </si>
  <si>
    <t>ПРОГРАМ 16:ПОЛИТИЧКИ СИСТЕМ ЛОКАЛНЕ САМОУПРАВЕ</t>
  </si>
  <si>
    <t xml:space="preserve">СКУПШТИНА ОПШТИНЕ </t>
  </si>
  <si>
    <t>Функционисање скупштине</t>
  </si>
  <si>
    <t> 1</t>
  </si>
  <si>
    <t>Извршни и законодавни органи, финансијски и фискални послови и спољни послови</t>
  </si>
  <si>
    <t>Плате, додаци и накнаде запослених (зараде)</t>
  </si>
  <si>
    <t> 2</t>
  </si>
  <si>
    <t>Накнаде у натури</t>
  </si>
  <si>
    <t>Награде запосленима и остали посебни расходи</t>
  </si>
  <si>
    <t>Извори финансирања за функцију 111:</t>
  </si>
  <si>
    <t>Приходи из буџета</t>
  </si>
  <si>
    <t>Функција 111:</t>
  </si>
  <si>
    <t>Укупно за Раздео 1:</t>
  </si>
  <si>
    <t>ПРОГРАМ 16 – ПОЛИТИЧКИ СИСТЕМ ЛОКАЛНЕ САМОУПРАВЕ</t>
  </si>
  <si>
    <t>Функционисање извршних органа</t>
  </si>
  <si>
    <t>Извршни и законодавни органи-</t>
  </si>
  <si>
    <t>Председник општине</t>
  </si>
  <si>
    <t>Извори финансирања за функцију 111</t>
  </si>
  <si>
    <t>Свега за програмску активност 2101-0002</t>
  </si>
  <si>
    <t>ПРОГРАМ 15: ЛОКАЛНА САМОУПРАВА</t>
  </si>
  <si>
    <t>0602-0001</t>
  </si>
  <si>
    <t>Функционисање локалне самоуправе и градских општина</t>
  </si>
  <si>
    <t>Опште јавне услуге</t>
  </si>
  <si>
    <t>Накнаде трошкова за запослене</t>
  </si>
  <si>
    <t>Текуће поправке и одржавање</t>
  </si>
  <si>
    <t>Нанаде за социјалну заштиту из буџета</t>
  </si>
  <si>
    <t>Извори финансирања за функцију 130:</t>
  </si>
  <si>
    <t>Функција 130:</t>
  </si>
  <si>
    <t>ВАНРЕДНЕ СИТУАЦИЈЕ</t>
  </si>
  <si>
    <t>0602-0014</t>
  </si>
  <si>
    <t>Функционисање локалне самоуправе</t>
  </si>
  <si>
    <t>Извори финансирања за функцију 220</t>
  </si>
  <si>
    <t>Функција 220:</t>
  </si>
  <si>
    <t>Извори финансирања за Програмску активност 0602-0014:</t>
  </si>
  <si>
    <t>Свега за Програмску активност 0602-0014:</t>
  </si>
  <si>
    <t>0602-0002</t>
  </si>
  <si>
    <t>Месне заједнице</t>
  </si>
  <si>
    <t>Извори финансирања за функцију 160:</t>
  </si>
  <si>
    <t>Функција 160:</t>
  </si>
  <si>
    <t>Свега за Програмску активност 0602-0002:</t>
  </si>
  <si>
    <t>0602-0003</t>
  </si>
  <si>
    <t>Отплата главнице домаћим пословним банкама</t>
  </si>
  <si>
    <t>Извори финансирања за функцију 170:</t>
  </si>
  <si>
    <t>Функција 170:</t>
  </si>
  <si>
    <t>Свега за Програмску активност 0602-0003:</t>
  </si>
  <si>
    <t> 0602-0009</t>
  </si>
  <si>
    <t>Програмска активност –Текућа буџетска резерва</t>
  </si>
  <si>
    <t>Текућа буџетска резерва</t>
  </si>
  <si>
    <t>Извори финансирања за функцију 112:</t>
  </si>
  <si>
    <t>Функција 112:</t>
  </si>
  <si>
    <t>Извори финансирања за Програмску активност 0602-0009:</t>
  </si>
  <si>
    <t>Свега за Програмску активност 0602-0009:</t>
  </si>
  <si>
    <t>Програмска активност Стална буџетска резерва</t>
  </si>
  <si>
    <t>Стална буџетска резерва</t>
  </si>
  <si>
    <t>Извори финансирања за програмску активност 0010</t>
  </si>
  <si>
    <t xml:space="preserve">                        </t>
  </si>
  <si>
    <t>Свега за програмску активност 0602-0010</t>
  </si>
  <si>
    <t>Свега за Програм 15:</t>
  </si>
  <si>
    <t>Просторно и урбанистичко планирање</t>
  </si>
  <si>
    <t>Развој заједнице</t>
  </si>
  <si>
    <t>Пројектна документација</t>
  </si>
  <si>
    <t>Извори финансирања за функцију 620:</t>
  </si>
  <si>
    <t>Функција 620:</t>
  </si>
  <si>
    <t>Извори финансирања за програмску активност 1101-0001:</t>
  </si>
  <si>
    <t>Свега програм 1</t>
  </si>
  <si>
    <t>Одржавање јавних зелених површина</t>
  </si>
  <si>
    <t>Текуће одржавање</t>
  </si>
  <si>
    <t>Одржавање чистоће на површинама јавне намене</t>
  </si>
  <si>
    <t>Извори финансирања за функцију 660</t>
  </si>
  <si>
    <t>Зоохигијена</t>
  </si>
  <si>
    <t xml:space="preserve">Накнада штете за повреде  </t>
  </si>
  <si>
    <t>Управљање и снабдевање водом за пиће</t>
  </si>
  <si>
    <t>Изградња канализације на територији општине Мерошина</t>
  </si>
  <si>
    <t>Извори финансирања за пројекат П-1:</t>
  </si>
  <si>
    <t>Свега за пројекат П-1</t>
  </si>
  <si>
    <t>Изградња водовода на територији општине Мерошина</t>
  </si>
  <si>
    <t>Свега за пројекат П-2</t>
  </si>
  <si>
    <t>Остале комуналне услуге</t>
  </si>
  <si>
    <t>Управљање/одржавање јавним осветљењем</t>
  </si>
  <si>
    <t>Улична расвета</t>
  </si>
  <si>
    <t>Извори финансирања за функцију 640:</t>
  </si>
  <si>
    <t>Функција 640:</t>
  </si>
  <si>
    <t>Извори финансирања за програм 2:</t>
  </si>
  <si>
    <t>Свега за Програм 2:</t>
  </si>
  <si>
    <t>ПРОГРАМ 7 – ОРГАНИЗАЦИЈА САОБРАЋАЈА И САОБРАЋАЈНА ИНФРАСТРУКТУРА</t>
  </si>
  <si>
    <t>0701-0002</t>
  </si>
  <si>
    <t>Одржавање саобраћајне инфраструктуре</t>
  </si>
  <si>
    <t>Извори финансирања за функцију 451:</t>
  </si>
  <si>
    <t>Функција 451:</t>
  </si>
  <si>
    <t>Извори финансирања за програмску активност 0701-0002:</t>
  </si>
  <si>
    <t>Свега за програмску активност 0701-0002:</t>
  </si>
  <si>
    <t>Свега за пројекат 0701-П-3</t>
  </si>
  <si>
    <t>Опрема</t>
  </si>
  <si>
    <t>Извори финансирања за пројекат 0701-П-3</t>
  </si>
  <si>
    <t>Извори финансирања за програм 7</t>
  </si>
  <si>
    <t>Свега за Програм 7:</t>
  </si>
  <si>
    <t>ПРОГРАМ 3: ЛОКАЛНИ ЕКОНОМСКИ РАЗВОЈ</t>
  </si>
  <si>
    <t>1501-0001</t>
  </si>
  <si>
    <t>Унапређење привредног и инвестиционог амбијента</t>
  </si>
  <si>
    <t>Текући трансфери осталим нивоима власти</t>
  </si>
  <si>
    <t>Извори финансирања за функцију 411:</t>
  </si>
  <si>
    <t>Функција 411:</t>
  </si>
  <si>
    <t>Извори финансирања за Програмску активност 1501-0005:</t>
  </si>
  <si>
    <t>Свега за Програмску активност 1501-0005:</t>
  </si>
  <si>
    <t>Извори финансирања за Пројекат 1501-П1</t>
  </si>
  <si>
    <t>Свега за Пројекат 1501-П1:</t>
  </si>
  <si>
    <t>Извори финансирања за Пројекат 1501-П2</t>
  </si>
  <si>
    <t>Свега за Пројекат 1501-П2:</t>
  </si>
  <si>
    <t>Извори финансирања за Програм 3:</t>
  </si>
  <si>
    <t>Свега за Програм 3:</t>
  </si>
  <si>
    <t>ФОНД ЗА РАЗВОЈ ПОЉОПРИВРЕДЕ</t>
  </si>
  <si>
    <t>ПРОГРАМ 5: РАЗВОЈ ПОЉОПРИВРЕДЕ</t>
  </si>
  <si>
    <t>0101-0001</t>
  </si>
  <si>
    <t>Подршка за спровођење пољопривредне политике у локалној заједници</t>
  </si>
  <si>
    <t>Извори финансирања за функцију 421:</t>
  </si>
  <si>
    <t>Функција 421:</t>
  </si>
  <si>
    <t>Извори финансирања за Програмску активност 0101-0001:</t>
  </si>
  <si>
    <t>Свега за Програмску активност 0101-0001:</t>
  </si>
  <si>
    <t>Извори финансирања за Програм 5:</t>
  </si>
  <si>
    <t>Свега за Програм 5:</t>
  </si>
  <si>
    <t>ФОНД ЗА ЗАШТИТУ ЖИВОТНЕ СРЕДИНЕ</t>
  </si>
  <si>
    <t>ПРОГРАМ 6: ЗАШТИТА ЖИВОТНЕ СРЕДИНЕ</t>
  </si>
  <si>
    <t>0401-0001</t>
  </si>
  <si>
    <t xml:space="preserve">Управљање заштитом животне средине </t>
  </si>
  <si>
    <t>Заштита животне средине: исттаживање и развој</t>
  </si>
  <si>
    <t>Извори финансирања за функцију 550:</t>
  </si>
  <si>
    <t>Функција 550:</t>
  </si>
  <si>
    <t>Извори финансирања за Програмску активност 0401-0001:</t>
  </si>
  <si>
    <t>Свега за Програмску активност 0401-0001:</t>
  </si>
  <si>
    <t>Извори финансирања за Програм 6:</t>
  </si>
  <si>
    <t>Свега за Програм 6:</t>
  </si>
  <si>
    <t>ПРЕДШКОЛСКА УСТАНОВА  "ПОЛЕТАРАЦ"</t>
  </si>
  <si>
    <t>ПРОГРАМ 8 - ПРЕДШКОЛСКО ОБРАЗОВАЊЕ</t>
  </si>
  <si>
    <t>2001-0001</t>
  </si>
  <si>
    <t>Функционисање предшколских установа</t>
  </si>
  <si>
    <t>Остали приходи</t>
  </si>
  <si>
    <t>ОСНОВНЕ ШКОЛЕ</t>
  </si>
  <si>
    <t>ПРОГРАМ 9 - ОСНОВНО ОБРАЗОВАЊЕ</t>
  </si>
  <si>
    <t>2002-0001</t>
  </si>
  <si>
    <t>Функционисање основних школа</t>
  </si>
  <si>
    <t>Извршна судска решења</t>
  </si>
  <si>
    <t>Извори финансирања за функцију 912:</t>
  </si>
  <si>
    <t>Функција 912:</t>
  </si>
  <si>
    <t>Извори финансирања за програмску активност 2002-0001:</t>
  </si>
  <si>
    <t>Свега за програмску активност 2002-0001:</t>
  </si>
  <si>
    <t>Извори финансирања за Програм 9:</t>
  </si>
  <si>
    <t>Свега за Програм 9:</t>
  </si>
  <si>
    <t>ПРОГРАМ 11: СОЦИЈАЛНА И ДЕЧЈА ЗАШТИТА</t>
  </si>
  <si>
    <t>Редовна делатност</t>
  </si>
  <si>
    <t>Извори финансирања за програмску активност 0901-0001:</t>
  </si>
  <si>
    <t>Свега за Програмску активност 0901-0001</t>
  </si>
  <si>
    <t>0901-0003</t>
  </si>
  <si>
    <t>Извори финансирања за програмску активност 0901-0003:</t>
  </si>
  <si>
    <t>Свега за Програмску активност 0901-0003</t>
  </si>
  <si>
    <t>0901-0005</t>
  </si>
  <si>
    <t>Активности Црвеног крста</t>
  </si>
  <si>
    <t>Извори финансирања за функцију 090:</t>
  </si>
  <si>
    <t>Функција 090:</t>
  </si>
  <si>
    <t>Извори финансирања за Програмску активност 0901-0005:</t>
  </si>
  <si>
    <t>Свега за Програмску активност 0901-0005:</t>
  </si>
  <si>
    <t>Свега: функција 090</t>
  </si>
  <si>
    <t>0901-0006</t>
  </si>
  <si>
    <t>Породица и деца</t>
  </si>
  <si>
    <t>Накнаде за социјалну заштиту</t>
  </si>
  <si>
    <t>Извори финансирања за програмску активност 0901-0006</t>
  </si>
  <si>
    <t>Свега за програмску активност 0901-0006</t>
  </si>
  <si>
    <t>Свега функција 040</t>
  </si>
  <si>
    <t>Извори финансирања за Програм 11:</t>
  </si>
  <si>
    <t>Свега за Програм 11:</t>
  </si>
  <si>
    <t>ПРОГРАМ 12: ПРИМАРНА ЗДРАВСТВЕНА ЗАШТИТА</t>
  </si>
  <si>
    <t>1801-0001</t>
  </si>
  <si>
    <t>Функционисање установа примарне здравствене заштите</t>
  </si>
  <si>
    <t>Услуге јавног здравства</t>
  </si>
  <si>
    <t>НАРОДНА БИБЛИОТЕКА "МЕРОШИНА"</t>
  </si>
  <si>
    <t>ПРОГРАМ 13 - РАЗВОЈ КУЛТУРЕ</t>
  </si>
  <si>
    <t>1201-0001</t>
  </si>
  <si>
    <t>Функционисање локалних установа културе</t>
  </si>
  <si>
    <t>Услуге културе</t>
  </si>
  <si>
    <t>Свега за програмску активност 1201-0001:</t>
  </si>
  <si>
    <t>1201-0002</t>
  </si>
  <si>
    <t>Јачање културне продукције и уметничког стваралаштва</t>
  </si>
  <si>
    <t>Свега за Програм 13:</t>
  </si>
  <si>
    <t>1301-0001</t>
  </si>
  <si>
    <t>Подршка локалним спортским организацијама, удружењима и савезима</t>
  </si>
  <si>
    <t>Услуге рекреације и спорта</t>
  </si>
  <si>
    <t>Извори финансирања за Програмску активност 1301-0001:</t>
  </si>
  <si>
    <t>Свега за Програмску активност 1301-0001:</t>
  </si>
  <si>
    <t>Свега за Програм 14:</t>
  </si>
  <si>
    <t>ПРОГРАМ / ПA / Пројекат</t>
  </si>
  <si>
    <t>Шифра</t>
  </si>
  <si>
    <t>Циљ</t>
  </si>
  <si>
    <t>Индикатор</t>
  </si>
  <si>
    <t>Сопствени и други приходи</t>
  </si>
  <si>
    <t>Укупна средства</t>
  </si>
  <si>
    <r>
      <t xml:space="preserve">1 - </t>
    </r>
    <r>
      <rPr>
        <b/>
        <sz val="10"/>
        <color rgb="FF000000"/>
        <rFont val="Times New Roman"/>
        <family val="1"/>
      </rPr>
      <t>Локални развој и просторно планирање</t>
    </r>
  </si>
  <si>
    <t>1. Развој локалне заједнице у складу са усвојеном стратегијом развоја</t>
  </si>
  <si>
    <t>1.Проценат остварења мера (циљева)  усвојене стратегије развоја</t>
  </si>
  <si>
    <t>П-4</t>
  </si>
  <si>
    <r>
      <t xml:space="preserve">2 - </t>
    </r>
    <r>
      <rPr>
        <b/>
        <sz val="10"/>
        <color rgb="FF000000"/>
        <rFont val="Times New Roman"/>
        <family val="1"/>
      </rPr>
      <t>Комунална делатност</t>
    </r>
  </si>
  <si>
    <t>Побољшање услуга квалитета снабдевања становништва пијаћом водом, и осветљење насељених места</t>
  </si>
  <si>
    <t>1. Степен покривености територије услугама комуналне делатности (број насеља у којима се нуди бар једна од услуга комуналне делатности у односу на укупан број насеља у граду/општини)</t>
  </si>
  <si>
    <t>Јавна расвета</t>
  </si>
  <si>
    <t>Одржавање  и побољшање услуге јавне расвете у насељеним местима</t>
  </si>
  <si>
    <t>Број км улица и саобраћајница које су покривене јавним осветљењем</t>
  </si>
  <si>
    <r>
      <t xml:space="preserve">3- </t>
    </r>
    <r>
      <rPr>
        <b/>
        <sz val="10"/>
        <color rgb="FF000000"/>
        <rFont val="Times New Roman"/>
        <family val="1"/>
      </rPr>
      <t>Локални економски развој</t>
    </r>
  </si>
  <si>
    <t>Повећање  запослености на територији града/општине</t>
  </si>
  <si>
    <t>Број евидентираних незапослених лица на евиденцији НСЗ (разврстаних по полу)</t>
  </si>
  <si>
    <r>
      <t xml:space="preserve">5 - </t>
    </r>
    <r>
      <rPr>
        <b/>
        <sz val="10"/>
        <color rgb="FF000000"/>
        <rFont val="Times New Roman"/>
        <family val="1"/>
      </rPr>
      <t>Развој пољопривреде</t>
    </r>
  </si>
  <si>
    <t>Спровођење усвојене пољопривредне политике и политике руралног развоја на подручју локалне самоуправе</t>
  </si>
  <si>
    <t xml:space="preserve">Усвојени програми развоја пољопривреде и руралног развоја </t>
  </si>
  <si>
    <t>Унапређење  услова за пољопривредну делатност</t>
  </si>
  <si>
    <t>Стварање услова за развој и унапређење пољопривредне производње на територији ЛС</t>
  </si>
  <si>
    <t>Проценат   буџетских средстава који се издваја за програме развоја пољопривреде (Аграрни фонд ако постоји) у односу на укупан буџет града/општине</t>
  </si>
  <si>
    <r>
      <t xml:space="preserve">6 - </t>
    </r>
    <r>
      <rPr>
        <b/>
        <sz val="10"/>
        <color rgb="FF000000"/>
        <rFont val="Times New Roman"/>
        <family val="1"/>
      </rPr>
      <t>Заштита животне средине</t>
    </r>
  </si>
  <si>
    <t>Унапређење  квалитета животне  средине</t>
  </si>
  <si>
    <t>Број запослених на пословима заштите животне средине у односу на укупан број запослених у граду/општини</t>
  </si>
  <si>
    <t>Управљање заштитом животне средине и природних вредности</t>
  </si>
  <si>
    <t>Испуњење обавеза у складу са законима у домену постојања стратешких и оперативних планова као и мера заштите</t>
  </si>
  <si>
    <t>Усвојен програм коришћења и заштите природних вредности и програм заштите животне средине</t>
  </si>
  <si>
    <r>
      <t xml:space="preserve">7 - </t>
    </r>
    <r>
      <rPr>
        <b/>
        <sz val="10"/>
        <color rgb="FF000000"/>
        <rFont val="Times New Roman"/>
        <family val="1"/>
      </rPr>
      <t>Путна инфраструктура</t>
    </r>
  </si>
  <si>
    <t>Одржавање општинских и некатегорисаних путева</t>
  </si>
  <si>
    <t>Дужина изграђених саобраћајница које су у надлежности град/општине</t>
  </si>
  <si>
    <t>Проценат од укупне дужине путне мреже која захтева санацију и/или  реконструкцију</t>
  </si>
  <si>
    <t>П-3</t>
  </si>
  <si>
    <r>
      <t xml:space="preserve">8 – </t>
    </r>
    <r>
      <rPr>
        <b/>
        <sz val="10"/>
        <color rgb="FF000000"/>
        <rFont val="Times New Roman"/>
        <family val="1"/>
      </rPr>
      <t>Предшколско васпитање</t>
    </r>
  </si>
  <si>
    <t>Правичан обухват предшколским васпитањем  и  образовањем</t>
  </si>
  <si>
    <t>Број деце који је уписан у предшколске установе у односу наукупан број деце у граду/општини (јаслена група, предшколска група и ППП)</t>
  </si>
  <si>
    <t>Обезбеђени прописани технички услови за васпитно-образовни рад са децом</t>
  </si>
  <si>
    <t>Број објеката предшколскх установа</t>
  </si>
  <si>
    <r>
      <t xml:space="preserve">9 – </t>
    </r>
    <r>
      <rPr>
        <b/>
        <sz val="10"/>
        <color rgb="FF000000"/>
        <rFont val="Times New Roman"/>
        <family val="1"/>
      </rPr>
      <t>Основно образовање</t>
    </r>
  </si>
  <si>
    <t>Потпуни обухват основним образовањем и вспитањем</t>
  </si>
  <si>
    <t>Број деце која су обухваћена основним образовањем (разложен по разредима и полу)</t>
  </si>
  <si>
    <t>Обезбеђени прописани услови за васпитно-образовни рад са децом у основним школама</t>
  </si>
  <si>
    <t>Број школских објеката/број школа</t>
  </si>
  <si>
    <r>
      <t xml:space="preserve">11 – </t>
    </r>
    <r>
      <rPr>
        <b/>
        <sz val="10"/>
        <color rgb="FF000000"/>
        <rFont val="Times New Roman"/>
        <family val="1"/>
      </rPr>
      <t>Социјална и дечја заштита</t>
    </r>
  </si>
  <si>
    <t>Социјална помоћ угроженом становништву</t>
  </si>
  <si>
    <t>1.Број права на услуге из социјалне заштите дефинисаних Одлуком о социјалној заштити, које пружа град/општина</t>
  </si>
  <si>
    <t>Социјалне помоћи</t>
  </si>
  <si>
    <t>Унапређење заштите сиромашних</t>
  </si>
  <si>
    <t>Број корисника једнократне новчане помоћи</t>
  </si>
  <si>
    <t>Социјално деловање – олакшавање људске патње пружањем неопходне ургентне помоћи лицима у невољи, развијањем солидарности међу људима, организовањем различитих облика помоћи</t>
  </si>
  <si>
    <t>Број корисника народне кухиње ( или број подељених оброка у народној кухињи)</t>
  </si>
  <si>
    <r>
      <t xml:space="preserve">12 – </t>
    </r>
    <r>
      <rPr>
        <b/>
        <sz val="10"/>
        <color rgb="FF000000"/>
        <rFont val="Times New Roman"/>
        <family val="1"/>
      </rPr>
      <t>Примарна здравствена заштита</t>
    </r>
  </si>
  <si>
    <t>Унапређење безбедности и квалитета здравствене заштите</t>
  </si>
  <si>
    <t>Број примедби / притужби заштитнику пацијентових права</t>
  </si>
  <si>
    <t>Унапређење доступности и правичности примарне здравствене заштите (ПЗЗ)</t>
  </si>
  <si>
    <t>Број амбуланти у односу на укупан број месних заједница (мрежа примарне здравствене заштите)</t>
  </si>
  <si>
    <r>
      <t xml:space="preserve">13 – </t>
    </r>
    <r>
      <rPr>
        <b/>
        <sz val="10"/>
        <color rgb="FF000000"/>
        <rFont val="Times New Roman"/>
        <family val="1"/>
      </rPr>
      <t>Развој културе</t>
    </r>
  </si>
  <si>
    <t>Подстицање развоја културе кроз јачање капацитета културне инфраструктуре</t>
  </si>
  <si>
    <t>Усвојена локална стратегија културе и/или проценат остварења мера (циљева) усвојене стратегије</t>
  </si>
  <si>
    <t>Подстицање развоја културе кроз  јачање капацитета установа културе</t>
  </si>
  <si>
    <t xml:space="preserve">Проценат учешћа трошкова зарада  у буџету  установа културе </t>
  </si>
  <si>
    <t>Подстицаји културном и уметничком стваралаштву</t>
  </si>
  <si>
    <t>Повећање интересовања грађана за развој културе</t>
  </si>
  <si>
    <t>Број чланова библиотеке / укупан број становника града/општине</t>
  </si>
  <si>
    <r>
      <t xml:space="preserve">14 – </t>
    </r>
    <r>
      <rPr>
        <b/>
        <sz val="10"/>
        <color rgb="FF000000"/>
        <rFont val="Times New Roman"/>
        <family val="1"/>
      </rPr>
      <t>Развој спорта и омладине</t>
    </r>
  </si>
  <si>
    <t>Планско подстицање и креирање услова за бављење спортом за све грађане и  грађанке  града/општине</t>
  </si>
  <si>
    <t>Проценат буџета града/општине намењен за спорт</t>
  </si>
  <si>
    <t>Обезбеђивање услова за рад и унапређење капацитета спортских организација преко којих се остварује јавни интерес у области спорта у граду/општини</t>
  </si>
  <si>
    <t xml:space="preserve">Број установа и организација у области спорта преко којих се остварује јавни интерес у области спорта  </t>
  </si>
  <si>
    <r>
      <t xml:space="preserve">15 – </t>
    </r>
    <r>
      <rPr>
        <b/>
        <sz val="10"/>
        <color rgb="FF000000"/>
        <rFont val="Times New Roman"/>
        <family val="1"/>
      </rPr>
      <t>Локална самоуправа</t>
    </r>
  </si>
  <si>
    <t>Одрживо управно и финансијско функционисање града/општине у складу надлежностима и пословима локалне самоуправе</t>
  </si>
  <si>
    <t xml:space="preserve">Стабилност и интегритет локалног буџета (суфицит, дефицит) </t>
  </si>
  <si>
    <t>Суфицит</t>
  </si>
  <si>
    <t>Обезбеђено континуирано функционисање органа ЈЛС и органа градске општине</t>
  </si>
  <si>
    <t>Број седница скупштине општине</t>
  </si>
  <si>
    <t>УКУПНО:</t>
  </si>
  <si>
    <t>0001</t>
  </si>
  <si>
    <t>0002</t>
  </si>
  <si>
    <t>УКУПНИ РАСХОДИ И ИЗДАЦИ</t>
  </si>
  <si>
    <t>Послови становања и заједнице неквалиг. на  другом месту</t>
  </si>
  <si>
    <t>ПРЕДСЕДНИК ОПШТИНЕ</t>
  </si>
  <si>
    <t>01</t>
  </si>
  <si>
    <t>ОПШТИНСКО ВЕЋЕ</t>
  </si>
  <si>
    <t>0602-0010</t>
  </si>
  <si>
    <t>1102-0002</t>
  </si>
  <si>
    <t>Извори финансирања за програмску активност 1102-0002</t>
  </si>
  <si>
    <t>Свега за пројектну активност 1102-0002</t>
  </si>
  <si>
    <t>1102-0003</t>
  </si>
  <si>
    <t>Извори финансирања за програмску активност 1102-0003</t>
  </si>
  <si>
    <t>Свега за пројектну активност 1102-0003</t>
  </si>
  <si>
    <t>1102-0004</t>
  </si>
  <si>
    <t>Извори финансирања за програмску активност 1102-0004</t>
  </si>
  <si>
    <t>Свега за пројектну активност 1102-0004</t>
  </si>
  <si>
    <t>Свега функција 660</t>
  </si>
  <si>
    <t>Свега за програмску активност 1102-0001:</t>
  </si>
  <si>
    <t>1102-П-1</t>
  </si>
  <si>
    <t>1102-П-2</t>
  </si>
  <si>
    <t>Извори финансирања за пројекат  1102-П-2</t>
  </si>
  <si>
    <t>Свега функција 630</t>
  </si>
  <si>
    <t>Извори финансирања за програмску активност 1102-0009</t>
  </si>
  <si>
    <t>Свега за програмску активност 1102-0009</t>
  </si>
  <si>
    <t xml:space="preserve">1102-0001 </t>
  </si>
  <si>
    <t>Извори финансирања за програмску активност 1102-0001:</t>
  </si>
  <si>
    <t>Извори финансирања за функцију 740</t>
  </si>
  <si>
    <t xml:space="preserve">Приходи из буџета </t>
  </si>
  <si>
    <t>Функција 740</t>
  </si>
  <si>
    <t>Извори финансирања за програмску активност 1801-0001</t>
  </si>
  <si>
    <t>Свега за програмску активност 1801-0001</t>
  </si>
  <si>
    <t>Свега програм 12</t>
  </si>
  <si>
    <t>УСТАНОВА ЗА СПОРТ И ТУРИЗАМ –ОБЛАЧИНСКО ЈЕЗЕРО</t>
  </si>
  <si>
    <t>ПРОГРАМ 14 – РАЗВОЈ  СПОРТА И ОМЛАДИНЕ</t>
  </si>
  <si>
    <t>1301-0004</t>
  </si>
  <si>
    <t>Функционисање локалних спортских установа</t>
  </si>
  <si>
    <t>Плате и додаци заполсенима</t>
  </si>
  <si>
    <t>Социјлни доприноси запосленим</t>
  </si>
  <si>
    <t>Порези и таксе</t>
  </si>
  <si>
    <t>Свега за Програмску активност 1301-0004</t>
  </si>
  <si>
    <t>Програм-ска Класиф</t>
  </si>
  <si>
    <t>Економ Класиф</t>
  </si>
  <si>
    <t>Накнаде из буџета за соцзаштиту</t>
  </si>
  <si>
    <t>Послови становања и заједнице некваликовани на дрместу</t>
  </si>
  <si>
    <t>Накнаде за соцзаштиту</t>
  </si>
  <si>
    <t>0602</t>
  </si>
  <si>
    <t>СЕРВИСИРАЊЕ ЈАВНОГ ДУГА</t>
  </si>
  <si>
    <t xml:space="preserve">1101-0001 </t>
  </si>
  <si>
    <t>1501-П-1</t>
  </si>
  <si>
    <t>Локални акциони план запошљавања</t>
  </si>
  <si>
    <t>Субвенције за самозапошљавање - ПАЛЗ</t>
  </si>
  <si>
    <t>Мера стручне праксе-ЛАПЗ</t>
  </si>
  <si>
    <t>0101</t>
  </si>
  <si>
    <t>0401</t>
  </si>
  <si>
    <t>0901</t>
  </si>
  <si>
    <t>Социјалне помоћи - Центар за социјални рад</t>
  </si>
  <si>
    <t>04</t>
  </si>
  <si>
    <t>1102</t>
  </si>
  <si>
    <t>П-1 изградња канализације на територији општине</t>
  </si>
  <si>
    <t>П-2Изградња водовода</t>
  </si>
  <si>
    <t>Пројекат 1Акциони план запошљавања</t>
  </si>
  <si>
    <t>Пројекат 2 Јавни радови</t>
  </si>
  <si>
    <t>0701</t>
  </si>
  <si>
    <t>Пројекат бр. 1 Изградња општинских путева</t>
  </si>
  <si>
    <t>Пројекат бр. 2 Реализација програма за безбедност саобраћаја</t>
  </si>
  <si>
    <t>Подршка социо хуманитарним организацијама</t>
  </si>
  <si>
    <t>0005</t>
  </si>
  <si>
    <t>0006</t>
  </si>
  <si>
    <t>0003</t>
  </si>
  <si>
    <t>001</t>
  </si>
  <si>
    <t>0004</t>
  </si>
  <si>
    <t>П-1</t>
  </si>
  <si>
    <t>Ванредне ситуације</t>
  </si>
  <si>
    <t>0014</t>
  </si>
  <si>
    <t>Стална резерва</t>
  </si>
  <si>
    <t>0009</t>
  </si>
  <si>
    <t>0010</t>
  </si>
  <si>
    <t>16-Политички систем локалне самоуправе</t>
  </si>
  <si>
    <t>2101</t>
  </si>
  <si>
    <t>Број седница Скупштине</t>
  </si>
  <si>
    <t>Број седница сталних радних тела</t>
  </si>
  <si>
    <t>Број седница општинског већа</t>
  </si>
  <si>
    <t>Функционисање Скупштине</t>
  </si>
  <si>
    <t xml:space="preserve">                                                                 Члан 2.
Приходи и примања, расходи и издаци буџета утврђени су у следећим износима:
</t>
  </si>
  <si>
    <t xml:space="preserve">                                                                       Члан 6.
Издаци буџета, по основним наменама, утврђени су и распоређени у следећим износима:
</t>
  </si>
  <si>
    <t xml:space="preserve">                                                                            Члан 7.
Издаци буџета по функционалној класификацији, утврђени су и распоређени у следећим износима:
</t>
  </si>
  <si>
    <t xml:space="preserve">                                                                 Члан 11.
За извршење ове одлуке одговоран је председник општине.
Наредбодавац за извршење буџета је председник општине.
</t>
  </si>
  <si>
    <t xml:space="preserve">                                                                 Члан 13.
  За законито и наменско коришћење средстава распоређених овом Одлуком, одговоран је начелник општинске управе.
</t>
  </si>
  <si>
    <t xml:space="preserve">                                                                 Члан 12.
Наредбодавац директног и индиректних корисника  буџетских средстава је функционер (руководилац) односно лице које је одговорно за управљање средствима ,преузимање обавеза ,издавање налога за плаћање који се извршавају из средстава органа, као и издавања налога за уплату средстава која припадају буџету.
</t>
  </si>
  <si>
    <t xml:space="preserve">                                                                 Члан 14.                                                                                                                                                                 
Орган управе надлежан за финансије обавезан је да редовно прати извршење буџета и најмање два пута годишње информише председника општине и општинско веће ,а обавезно у року од петнаест дана по истеку шестомесечног,односно деветомесечног периода.
У року од петнаедст  дана по подношењу извештаја из става 1. овог члана председник општине (општинско веће) усваја и доставља извештај Скупштини општине.
Извештај садржи и одступања између усвојеног буџета и извршења и образложење великих одступања.
</t>
  </si>
  <si>
    <t xml:space="preserve">                                                                 Члан 15.
Одлуку о промени апропријације у складу са чланом 61.Закона о буџетском систему доноси  општинско веће.
</t>
  </si>
  <si>
    <t xml:space="preserve">                                                                 Члан 16.
Решење о коришћењу средстава текуће и сталне буџетске резерве на предлог локалног органа управе надлежног за финансије доноси општинско веће.
</t>
  </si>
  <si>
    <t xml:space="preserve">                                                                 Члан 17.
Одлуку о отварању буџетског фонда у складу са чланом 64.Закона о буџетском систему доноси општинско веће.
</t>
  </si>
  <si>
    <t xml:space="preserve">                                                                 Члан 18.
Општинско веће одговорно је за спровиђење фискалне политике и управљање јавном имовином,приходима и примањима и расходима и издацима на начин који су у складу са Законом о буџетском систему.
Општинско веће  овлашћује  председникa  општине да,у складу са чланом 27 Закона о буџетском систему ,може поднети захтев Министарству финансија  за одобрење фискалног дефицита изнад утврђеног дефицита  од 10%,уколико је резултат реализације јавних инвестиција. 
</t>
  </si>
  <si>
    <t xml:space="preserve">                                                                Члан 19.
Новчана средства буџета општине ,директних и индиректних корисника средстава буџета  воде се и депонују на консолидованом рачуну трезора.
</t>
  </si>
  <si>
    <t xml:space="preserve">                                                                 Члан 21.
Преузете обавезе и све финансијске обавезе морају бити извршене искључиво на принципу готовинске основе са консолидованог рачуна трезора,осим ако је законом, односно актом Владе предвиђен другачији метод.
</t>
  </si>
  <si>
    <t xml:space="preserve">                                                                 Члан 22.
Корисник буџета може преузимати обавезе на терет буџета  само до износа апропријације утврђене Одлуком.
Корисници буџетских средстава преузимају обавезе само на основу писаног уговора или другог правног акта ,уколико законом није другачије прописано.
Преузете обавезе чији је износ већи од износа срестава предвиђених Одлуком или су у супротности са Законом о буџетском систему, не могу се извршавати на терет буџета.
</t>
  </si>
  <si>
    <t xml:space="preserve">                                                                 Члан 24.
Обавезе према корисницима буџетских средстава извршавају се сразмерно остваренин примањима буџета. Ако се у току године примања смање,издаци буџета извршаваће се по приоритетима  , и то: обавезе утврђене законским прописима на постојећем нивоу и минимални стални трошкови неопходни за несметано функционисање корисника буџетских средстава.
</t>
  </si>
  <si>
    <t xml:space="preserve">                                                                Члан  25.
Средства распоређена за финансирање програма корисника буџета, преносе се на основу њиховог захтева и у складу за одобреним квотама у тромесечним плановима буџета.
Уз захтев, корисници су дужни да доставе комплетну документацију на плаћање (копије).
</t>
  </si>
  <si>
    <t xml:space="preserve">                                                                Члан 29.
За финансирање дефицита текуће ликвидности,који може да настане услед неуравнотежености кретања у приходима и расходима буџета,председник општине може се задужити у складу са одрдбама члана 35.Закона о јавном дугу („Сл.гласник РС“,бр.61/2005,107/2009 и 78/2011).
</t>
  </si>
  <si>
    <t xml:space="preserve">                                                                Члан 31.
Изузетно , у случају да се буџету општине Мерошина из другог буџета (Републике) определе актом наменска трансферна средства ,укључујући и наменска теансферна средства за надокнаду штете услед елементарних непогода,као и у случају уговарања донације ,чији износи нису могли бити познати у поступку доношења ове одлуке, орган надлежан за финансије на основу тог акта отвара одговарајуће апропријације за извршење расхода по том основу, у складу са чланом 5.Закона о буџетском систему.
</t>
  </si>
  <si>
    <t xml:space="preserve">                                                                Члан 32.
Плаћања са консолидованог рачуна трезора за реализацију обавеза других корисника јавних средстава у смислу Закона о буџетском систему који су укључени у систем консолидованог рачуна трезора неће се вршити уколико ови корисници нису добили сагласност на финансијски план на начин прописан законом ,односно актом Скупштине општине и уколико тај план нису доставили Управи та трезор.
</t>
  </si>
  <si>
    <t xml:space="preserve">                                                                Члан 34.
Корисник буџетских средстава који одређени расход и издатак извршава из других извора прихода и примања ,који нису општи приход буџета (извор 01-приходи буџета) обавезе може преузимати само до нивоа остварења тих прихода  
</t>
  </si>
  <si>
    <t xml:space="preserve">                                                                Члан 35.
Ову одлуку објавити у „Службеном листу града Ниша“ и доставити Министарству финансија.
</t>
  </si>
  <si>
    <t>Информисање</t>
  </si>
  <si>
    <t>Услуге емитовања и штампања</t>
  </si>
  <si>
    <t>1501-П-3</t>
  </si>
  <si>
    <t>Учешће у пројектима</t>
  </si>
  <si>
    <t>463</t>
  </si>
  <si>
    <t>Заштита биљног и животињског света и крајолика</t>
  </si>
  <si>
    <t>Јавни ред и безбедност неквалификована на другом месту-(Реализација програма за безбедност саобраћаја)</t>
  </si>
  <si>
    <t>ПРОГРАМ 1: СТАНОВАЊЕ,УРБАНИЗАМ И ПРОСТОРНО ПЛАНИРАЊЕ</t>
  </si>
  <si>
    <t>ПРОГРАМ 2 – КОМУНАЛНЕ ДЕЛАТНОСТИ</t>
  </si>
  <si>
    <t>Црвеним крст</t>
  </si>
  <si>
    <t>Циљана вредност 2020</t>
  </si>
  <si>
    <t xml:space="preserve">Отплата домацих камата    </t>
  </si>
  <si>
    <t>Негативне курсне разлике</t>
  </si>
  <si>
    <t>ЈАВНИ РЕД И БЕЗБЕДНОСТ</t>
  </si>
  <si>
    <t>Јавни ред и безбедност</t>
  </si>
  <si>
    <t>Заштита биљног и животињског света</t>
  </si>
  <si>
    <t>ИНФОРМИСАЊЕ</t>
  </si>
  <si>
    <t>Фонд за соц.заштиту</t>
  </si>
  <si>
    <t>број корисника</t>
  </si>
  <si>
    <t>002</t>
  </si>
  <si>
    <t>Набавка опреме</t>
  </si>
  <si>
    <t>Текући добровољни трансфери</t>
  </si>
  <si>
    <t>0901-0002</t>
  </si>
  <si>
    <t>1501-П-2</t>
  </si>
  <si>
    <t>Извори финансирања за програмску активност 120-0001:</t>
  </si>
  <si>
    <t>Извори финансирања за програмску активност 1201-0002:</t>
  </si>
  <si>
    <t>Извори финансирања за програмску активност 1301-0004</t>
  </si>
  <si>
    <t>Извори финансирања за програм 14</t>
  </si>
  <si>
    <t>П-2</t>
  </si>
  <si>
    <t>Свега програм 8</t>
  </si>
  <si>
    <t>090</t>
  </si>
  <si>
    <t>040</t>
  </si>
  <si>
    <t>070</t>
  </si>
  <si>
    <t>стипендирање младих талената</t>
  </si>
  <si>
    <t>0701-П-2</t>
  </si>
  <si>
    <t>Дневне услуге у заједници</t>
  </si>
  <si>
    <t>Свега за функцију 2001-0001</t>
  </si>
  <si>
    <t>Tекући наменски трансфери</t>
  </si>
  <si>
    <t>1201-п-1</t>
  </si>
  <si>
    <t>Унапређење и очување културног наслеђа</t>
  </si>
  <si>
    <t>424</t>
  </si>
  <si>
    <t>Извори финасирања за пројекат 1201-п-1</t>
  </si>
  <si>
    <t>Свега пројекта 1201-п-1</t>
  </si>
  <si>
    <t>Извори  финансирањан за програм 13</t>
  </si>
  <si>
    <t>Остале некретине и оптрема</t>
  </si>
  <si>
    <t>п-1</t>
  </si>
  <si>
    <t>Унапређење културног наслеђа</t>
  </si>
  <si>
    <t>ПЛАН ПРИХОДА ПО ПРОГРАМИМА</t>
  </si>
  <si>
    <t xml:space="preserve">РЕДНИ БРОЈ </t>
  </si>
  <si>
    <t>НАЗИВ ПРОГРАМА</t>
  </si>
  <si>
    <t>ИЗНОС</t>
  </si>
  <si>
    <t>Локални економски развој</t>
  </si>
  <si>
    <t>Развој спорта и омладине</t>
  </si>
  <si>
    <t>Политички систем локалне самоуправе</t>
  </si>
  <si>
    <t xml:space="preserve"> уст.прим.здрав.заштите</t>
  </si>
  <si>
    <t>Извори финансирања за пројекат 0602-П-2</t>
  </si>
  <si>
    <t>Свега з пројекат 0602-П-2</t>
  </si>
  <si>
    <t>Унапређ.предшкол.инфраструктуре</t>
  </si>
  <si>
    <t>План детаљне регул</t>
  </si>
  <si>
    <t>Заштита животне средине</t>
  </si>
  <si>
    <t>Комунална делатност</t>
  </si>
  <si>
    <t xml:space="preserve">                                                                  Члан 3.
Укупна примања буџета и приходи из осталих извора планирају се у следећим износима, и то:
</t>
  </si>
  <si>
    <t xml:space="preserve">                                                                I ОПШТИ ДЕО
                                                                      Члан 1.
            Приходи и примања, расходи и издаци буџета општине Мерошина за 2020. годину (у даљем тексту: буџет), састоје се од:
</t>
  </si>
  <si>
    <t>План 2020.</t>
  </si>
  <si>
    <t xml:space="preserve">План за 2020. </t>
  </si>
  <si>
    <t xml:space="preserve">                                                                 Члан  20.
  Директни и индиректни корисници средстава буџета могу користити средстава распоређена овом Одлуком само за намене за које су им по њиховим захтевима та средства одобрена и пренета.
 Изузетно корисници из става 1.овог члана у складу са чланом 54.Закона о буџетском систему могу преузети обавезе по уговору који се односи на капиталне издатке и захтева плаћање у више година,на основу предлога органа надлежног за послове финансија уз сагласност општинског већа, а највише до износа изказаног у плану капиталних издатака из члана 4.ове одлуке.
Корисник буџетских средстава, који одређени расход извршава из средстава буџета и из других прихода ,обавезан је да измирење тог расхода прво врши из прихода из тих других извора.
Oбавезе преузете у 2019.години у складу са одобреним апроприојацијама у тој години , а не извршене у 2019.години ,преносе се у 2020.години и имају статус преузетих обавеза и извршавају се на терет одобрених апропријација овом одлуком.
</t>
  </si>
  <si>
    <t xml:space="preserve">                                                                Члан 26.
Новчана средства на консолидованом рачуну трезора могу се инвестирати у 2020.години само у складу са чланом 10.Закона о буџетском систему ,при чему су,у складу са истим чланом Закона председник општине ,односно лице кога он овласти, одговорни за ефикасност и сигурност тог инвестирања.
</t>
  </si>
  <si>
    <t xml:space="preserve">                                                                Члан 36.
Ова одлука ступа на снагу осмог дана од дана објављивања у“Службеном листу града Ниша“, а примењиваће се од 1. јануара 2020. године.
</t>
  </si>
  <si>
    <t>ОПШТИНСКО ПРАВОБРАНИЛАШТВО</t>
  </si>
  <si>
    <t>0602-004</t>
  </si>
  <si>
    <t>Општинско правобранилаштво</t>
  </si>
  <si>
    <t>Соцојални доприноси на терет послодавце</t>
  </si>
  <si>
    <t>Накнаде трошкова запосленима</t>
  </si>
  <si>
    <t>Свега за програмску активност 0602-004</t>
  </si>
  <si>
    <t>Свега раздео 5</t>
  </si>
  <si>
    <t>Свега програм 16</t>
  </si>
  <si>
    <t>Приходи који својом делат.оств.општ.органи</t>
  </si>
  <si>
    <t>Приходи који својом делатношћу остваре ограни и орг.општине</t>
  </si>
  <si>
    <t xml:space="preserve">Приходи остварени по основу пружања услугс боравка деце у предшколскимусраоц+вама </t>
  </si>
  <si>
    <t>Накнада за коришћење природних добара</t>
  </si>
  <si>
    <t>Накн.за коришћ.шумског и пољопривредног .земљишта</t>
  </si>
  <si>
    <t>Приходимод давања у закуп односно на коришћење непокретности</t>
  </si>
  <si>
    <t>Меморандумске ставке за рефундацију расхода из предходне године</t>
  </si>
  <si>
    <t>Укупно 771000</t>
  </si>
  <si>
    <t>Укупно 772000</t>
  </si>
  <si>
    <t>ОПШТИНСКА ИЗБОРНА КОМИСИЈА</t>
  </si>
  <si>
    <t>Извори финансирања за функцију 160</t>
  </si>
  <si>
    <t>Укупно за програмска активност 0001:</t>
  </si>
  <si>
    <t>Раздео 2</t>
  </si>
  <si>
    <t>1201-п-2</t>
  </si>
  <si>
    <t>Виртуелна реалност и едукација у развоју туризма</t>
  </si>
  <si>
    <t>423</t>
  </si>
  <si>
    <t>Извори финансирања за пројекат 1201-п-2</t>
  </si>
  <si>
    <t>Свега за пројекат 1201-п-2</t>
  </si>
  <si>
    <t>Порез на прих.од сам.делатности који се плаћа према ств.оств.приходу</t>
  </si>
  <si>
    <t>Порез на приходе од сам.делат. који се плаћа према паушал.утвр.прих.</t>
  </si>
  <si>
    <t>Порез на прих од сам.делат. Који се плаћа према ст. ост. прих. опорез.</t>
  </si>
  <si>
    <t>Порез на приход од давања у закуп покретних ствари</t>
  </si>
  <si>
    <t>Порез на приходе од пољопривреде и шумарства</t>
  </si>
  <si>
    <t>Порез на остале приходе</t>
  </si>
  <si>
    <t>Порез на приходе спортистс и спортских стручњака</t>
  </si>
  <si>
    <t>Порез на имовину обвезника који не воде пословне књиге</t>
  </si>
  <si>
    <t>Порез на имовину обвезника који воде пословне књиге</t>
  </si>
  <si>
    <t>Порез на наслеђе и поклон</t>
  </si>
  <si>
    <t>Порез на пренос апсолутних права на непокретност</t>
  </si>
  <si>
    <t>Порез на пренос апсолутних права на моторним возилима</t>
  </si>
  <si>
    <t>Порез на употребу моторних возила</t>
  </si>
  <si>
    <t xml:space="preserve">Комунална такса за држање моторних друмских и прик.возила </t>
  </si>
  <si>
    <t>Накнада за промену намене обрадивог пољопр. земљишта</t>
  </si>
  <si>
    <t>Боравишна такса</t>
  </si>
  <si>
    <t>Посебна накнада за заштиту и унапређење животне средине</t>
  </si>
  <si>
    <t>Накнада за коришћење шума и шумског земљишта</t>
  </si>
  <si>
    <t>Накнада за промену намене шума и шумског зем. у држав.с</t>
  </si>
  <si>
    <t>Накнада за пруж.стр.услуга Фонда за зашт.животне средине</t>
  </si>
  <si>
    <t>Накнада за уређивање грађевинског земљишта</t>
  </si>
  <si>
    <t>Такса за озакоњење објек у корист нивоа општина</t>
  </si>
  <si>
    <t>Приходи од нов. казни изречених у прекршајном поступку</t>
  </si>
  <si>
    <t>Меморандумске ставе за рефунд. расхода из ранијих година</t>
  </si>
  <si>
    <t>2101-п-1</t>
  </si>
  <si>
    <t>1102-0008</t>
  </si>
  <si>
    <t>Становање,урбанизам и просторно планирање</t>
  </si>
  <si>
    <t>Пољопривреда и рурални развој</t>
  </si>
  <si>
    <t>Организација саобраћаја и саобраћ.инфрастр.</t>
  </si>
  <si>
    <t>Предшколско васпитање и образовање</t>
  </si>
  <si>
    <t>Основно образовање и васпитање</t>
  </si>
  <si>
    <t>Социјална и дечија заштита</t>
  </si>
  <si>
    <t>Здравствена заштита</t>
  </si>
  <si>
    <t>Развој културе и информисања</t>
  </si>
  <si>
    <t>Опште услуге локалне самоуправе</t>
  </si>
  <si>
    <t>Вредност у базној години (2019)</t>
  </si>
  <si>
    <t>Циљана вредност 2021</t>
  </si>
  <si>
    <t>Циљана вредност 2022</t>
  </si>
  <si>
    <t xml:space="preserve">                                                               Члан 4.
Потребна средства за финансирање фискалног дефицита из члана 1. ове одлуке у износу од 10.000.000.00 динара обезбедиће се из кредита .
                                                               Члан 5.
Планирани капитални издаци буџетских корисника за 2020, 2021. и 2022. годину  исказују се у следећем прегледу:
</t>
  </si>
  <si>
    <t xml:space="preserve">                                                                 Члан 23.
Корисници буџетских средстава приликом додељивања уговора о набавци добара, пружању услуга или извођењу грађевинских радова морају да поступе у складу са прописима који уређују јавне набавке.
Набавком мале вредности ,у смислу прописа  о јавним набавкама сматра се набавка чија је вредност дефинисана законом којим се уређује буџет Републике Србије за 2020.годину. 
</t>
  </si>
  <si>
    <t xml:space="preserve">                                                                Члан 27.
Општинско веће донеће програм рационализације којим ће обухватити све кориснике јавних средстава,укључујући и одређене критеријуме за извршење тог програма ,и о томе обавестити скупштину општине.
Корисник буџетских средстава не може без предходне сагласности председника општине ,засновати радни однос са новим лицима до краја 2020.године,уколико средства потребна за исплату плата тих лица нису обезбеђена у оквиру износа средстава која су , у складу са овом одлуком предвиђена за плате том буџетском кориснику и програмом рационализације из става 1.овог члана.
</t>
  </si>
  <si>
    <t xml:space="preserve">                                                                Члан 28.
Директни и индиректни корисници буџетских средстава, чија се делатност у целини или претежно финансира из буџета, умањиће обрачунату амортизацију средстава за рад у 2020. години, сразмерно делу средстава обезбеђених у буџету и средстава остварених по основу донација.
</t>
  </si>
  <si>
    <t xml:space="preserve">                                                                Члан 30.
Корисник буџетских средстава пренеће на рачун извршења буџета до 31.децембра 2019.године ,средства која нису утрошена за финансирање расхода у 2019. години,која су овим корисницима пренета  у складу са одлуком о буџету општине за 2019..годину.      
</t>
  </si>
  <si>
    <t xml:space="preserve">                                                                Члан 33.
У буџетској 2020.години неће се вршити обрачун и исплата божићних,годишњих и других врста накнада и бонуса предиђених  посебним и појединачним колективним уговорима ,за дирекне и индиректне кориснике  средстава буџета ,осим јубиларних награда за запослене  који су то право стекли у 2020.години.
</t>
  </si>
  <si>
    <t>општинска изборна комисија</t>
  </si>
  <si>
    <t>Сервисирање јавног дуга</t>
  </si>
  <si>
    <t>Субвенције за самозапошљавање-ПАЛЗ</t>
  </si>
  <si>
    <t>п-2</t>
  </si>
  <si>
    <t>Jавни радови 2018</t>
  </si>
  <si>
    <t xml:space="preserve">Стални трошкови </t>
  </si>
  <si>
    <t xml:space="preserve">                                                      III  ИЗВРШЕЊЕ БУЏЕТА
                                                                     Члан  10.
    У складу са Упуством за припрему одлуке о буџету општине за 2020.годину и пројекцијама за 2021. и 2022.годину које је донео министар надлежан за послове финансија на основу одредбама члана 36а Закона о буџетском систему („Сл.гласник РС,број 54/2009,73/2010,101/2011,93/2012,62/2013 и 63/2013)и Законом одређивању максималног броја запослених у локалној администрацији („Сл.гласник РС,број 104/2009),број запослених код корисника буџета не може прећи максималан број запослених на неодређено и одређено време и то:
- 53  Општинска управа Мерошина
- 1  Правобранилаштво општине Мерошина
- 33  запослених у ЈКП,-24 запослених у ПУ "Полетарац" Мерошина
-10 запослених у Установи за спорт и туризам
- 12 запослених у Народној библиотеци 
У овој одлуци о буџету средства за плате се обезбеђују за број запослених из става 1.овог члана
</t>
  </si>
  <si>
    <t>Накнада трошкова за запослене</t>
  </si>
  <si>
    <t>Опште јавне услуге неквалификоване на другом месту</t>
  </si>
  <si>
    <t>Накнада за запослене</t>
  </si>
  <si>
    <t>Једнократне помоћи</t>
  </si>
  <si>
    <t>Донације невладиним организацијама</t>
  </si>
  <si>
    <t>Новчане казне и пенали</t>
  </si>
  <si>
    <t>Свега програмска активност 1201-0002</t>
  </si>
  <si>
    <t>Сопствени приходи</t>
  </si>
  <si>
    <t>Соц.давања запосл</t>
  </si>
  <si>
    <t>0602-П-1</t>
  </si>
  <si>
    <t>Наставак изгр.канал.колектора на територији општине Мерошина</t>
  </si>
  <si>
    <t>Изградња локалних путева на територији општине</t>
  </si>
  <si>
    <t>Реконструкцијамзграде центра за соц. Рад</t>
  </si>
  <si>
    <t>Укупно</t>
  </si>
  <si>
    <t>Укупно 743000</t>
  </si>
  <si>
    <t>Укупно 744000</t>
  </si>
  <si>
    <t>Укупно пројекат 2101-п-1</t>
  </si>
  <si>
    <t>Помоћ угроженом стсн.</t>
  </si>
  <si>
    <t xml:space="preserve">                                                                                     II. ПОСЕБАН ДЕО
                                                                                              Члан 8.
Средства буџета у износу од 428.619.200 динара и средства из осталих извора корисника буџета , распоређују се по корисницима и врстама издатака, и то: 
</t>
  </si>
  <si>
    <t xml:space="preserve">                                                                                                 Члан 9.
Средства буџета у износу од  428.619.200 динара утврђенa су и распоређенa по програмској класификацији, и то:
</t>
  </si>
  <si>
    <r>
      <t>На основу члана 43. Закона о буџетском систему („Сл.гласник РС“, бр.54/09, 73/2010, 101/2010,101/2011, 93/2012 и 63/2013-исправка,108/2013 , 142/14, 68/2015 и 103/2015 ), члана 32.Закона о локалној самоуправи („Сл.гласник РС“,бр.129/07 и 83/2014-др.закон), члана 3. Одлуке о распуштању Скупштине општине Мерошина и образовању Привременог органа општине Мерошина, („Сл.гласник РС'', 57/19) и члана 28. Пословника Привременог органа општине Мерошина број (''Сл.лист града Ниша'', бр. 62/19), 
       Привремени орган општине Мерошина,на седници одржаној дана _____</t>
    </r>
    <r>
      <rPr>
        <u/>
        <sz val="12"/>
        <color theme="1"/>
        <rFont val="Times New Roman"/>
        <family val="1"/>
        <charset val="204"/>
      </rPr>
      <t xml:space="preserve">06.12.2019    </t>
    </r>
    <r>
      <rPr>
        <sz val="12"/>
        <color theme="1"/>
        <rFont val="Times New Roman"/>
        <family val="1"/>
      </rPr>
      <t>,године  донео  је</t>
    </r>
  </si>
  <si>
    <t xml:space="preserve">     
  ОДЛУКУ
            О БУЏЕТУ ОПШТИНЕ МЕРОШИНА
              ЗА  2020. ГОДИНУ</t>
  </si>
  <si>
    <r>
      <t>Број: 400-1062
У Мерошини, __</t>
    </r>
    <r>
      <rPr>
        <u/>
        <sz val="12"/>
        <color theme="1"/>
        <rFont val="Times New Roman"/>
        <family val="1"/>
        <charset val="204"/>
      </rPr>
      <t xml:space="preserve">06.12.2019    </t>
    </r>
    <r>
      <rPr>
        <sz val="12"/>
        <color theme="1"/>
        <rFont val="Times New Roman"/>
        <family val="1"/>
      </rPr>
      <t xml:space="preserve">.године
                                ПРИВРЕМЕНИ ОРГАН ОПШТИНЕ МЕРОШИНА
                                                                                                                         Председник,                       </t>
    </r>
  </si>
  <si>
    <t xml:space="preserve">          др Сања Стајић</t>
  </si>
</sst>
</file>

<file path=xl/styles.xml><?xml version="1.0" encoding="utf-8"?>
<styleSheet xmlns="http://schemas.openxmlformats.org/spreadsheetml/2006/main">
  <fonts count="37">
    <font>
      <sz val="11"/>
      <color theme="1"/>
      <name val="Calibri"/>
      <family val="2"/>
      <scheme val="minor"/>
    </font>
    <font>
      <sz val="11"/>
      <color theme="1"/>
      <name val="Times New Roman"/>
      <family val="1"/>
    </font>
    <font>
      <sz val="12"/>
      <color theme="1"/>
      <name val="Times New Roman"/>
      <family val="1"/>
    </font>
    <font>
      <b/>
      <sz val="12"/>
      <color theme="1"/>
      <name val="Times New Roman"/>
      <family val="1"/>
    </font>
    <font>
      <b/>
      <sz val="11"/>
      <color theme="1"/>
      <name val="Times New Roman"/>
      <family val="1"/>
    </font>
    <font>
      <b/>
      <sz val="10"/>
      <color theme="1"/>
      <name val="Times New Roman"/>
      <family val="1"/>
    </font>
    <font>
      <sz val="10"/>
      <color theme="1"/>
      <name val="Times New Roman"/>
      <family val="1"/>
    </font>
    <font>
      <b/>
      <sz val="8"/>
      <color theme="1"/>
      <name val="Times New Roman"/>
      <family val="1"/>
    </font>
    <font>
      <sz val="8"/>
      <color theme="1"/>
      <name val="Times New Roman"/>
      <family val="1"/>
    </font>
    <font>
      <b/>
      <sz val="8"/>
      <color rgb="FF000000"/>
      <name val="Times New Roman"/>
      <family val="1"/>
    </font>
    <font>
      <sz val="8"/>
      <color rgb="FF000000"/>
      <name val="Times New Roman"/>
      <family val="1"/>
    </font>
    <font>
      <sz val="10"/>
      <color rgb="FF000000"/>
      <name val="Times New Roman"/>
      <family val="1"/>
    </font>
    <font>
      <b/>
      <sz val="10"/>
      <color rgb="FF000000"/>
      <name val="Times New Roman"/>
      <family val="1"/>
    </font>
    <font>
      <i/>
      <sz val="10"/>
      <color theme="1"/>
      <name val="Times New Roman"/>
      <family val="1"/>
    </font>
    <font>
      <i/>
      <sz val="10"/>
      <color rgb="FF000000"/>
      <name val="Times New Roman"/>
      <family val="1"/>
    </font>
    <font>
      <b/>
      <sz val="11"/>
      <color rgb="FF000000"/>
      <name val="Times New Roman"/>
      <family val="1"/>
    </font>
    <font>
      <sz val="11"/>
      <color rgb="FF000000"/>
      <name val="Times New Roman"/>
      <family val="1"/>
    </font>
    <font>
      <i/>
      <sz val="11"/>
      <color rgb="FF000000"/>
      <name val="Times New Roman"/>
      <family val="1"/>
    </font>
    <font>
      <sz val="10"/>
      <color rgb="FF000000"/>
      <name val="Calibri"/>
      <family val="2"/>
    </font>
    <font>
      <sz val="9"/>
      <color rgb="FF000000"/>
      <name val="Calibri"/>
      <family val="2"/>
    </font>
    <font>
      <sz val="9"/>
      <color indexed="81"/>
      <name val="Tahoma"/>
      <family val="2"/>
    </font>
    <font>
      <b/>
      <sz val="9"/>
      <color indexed="81"/>
      <name val="Tahoma"/>
      <family val="2"/>
    </font>
    <font>
      <sz val="8"/>
      <color theme="1" tint="0.249977111117893"/>
      <name val="Times New Roman"/>
      <family val="1"/>
    </font>
    <font>
      <sz val="10"/>
      <color theme="1" tint="0.249977111117893"/>
      <name val="Times New Roman"/>
      <family val="1"/>
    </font>
    <font>
      <sz val="9"/>
      <color rgb="FF000000"/>
      <name val="Times New Roman"/>
      <family val="1"/>
    </font>
    <font>
      <sz val="9"/>
      <color theme="1"/>
      <name val="Times New Roman"/>
      <family val="1"/>
    </font>
    <font>
      <sz val="10"/>
      <color rgb="FF000000"/>
      <name val="Times New Roman"/>
      <family val="1"/>
      <charset val="204"/>
    </font>
    <font>
      <sz val="10"/>
      <color theme="1"/>
      <name val="Times New Roman"/>
      <family val="1"/>
      <charset val="204"/>
    </font>
    <font>
      <sz val="10"/>
      <color theme="1"/>
      <name val="Calibri"/>
      <family val="2"/>
      <scheme val="minor"/>
    </font>
    <font>
      <b/>
      <sz val="10"/>
      <color theme="1"/>
      <name val="Times New Roman"/>
      <family val="1"/>
      <charset val="204"/>
    </font>
    <font>
      <sz val="8"/>
      <color theme="1"/>
      <name val="Times New Roman"/>
      <family val="1"/>
      <charset val="204"/>
    </font>
    <font>
      <sz val="8"/>
      <color rgb="FF000000"/>
      <name val="Times New Roman"/>
      <family val="1"/>
      <charset val="204"/>
    </font>
    <font>
      <sz val="11"/>
      <color rgb="FF000000"/>
      <name val="Times New Roman"/>
      <family val="1"/>
      <charset val="204"/>
    </font>
    <font>
      <b/>
      <sz val="10"/>
      <color rgb="FF000000"/>
      <name val="Times New Roman"/>
      <family val="1"/>
      <charset val="204"/>
    </font>
    <font>
      <sz val="8"/>
      <color indexed="81"/>
      <name val="Tahoma"/>
      <family val="2"/>
    </font>
    <font>
      <b/>
      <sz val="8"/>
      <color indexed="81"/>
      <name val="Tahoma"/>
      <family val="2"/>
    </font>
    <font>
      <u/>
      <sz val="12"/>
      <color theme="1"/>
      <name val="Times New Roman"/>
      <family val="1"/>
      <charset val="204"/>
    </font>
  </fonts>
  <fills count="15">
    <fill>
      <patternFill patternType="none"/>
    </fill>
    <fill>
      <patternFill patternType="gray125"/>
    </fill>
    <fill>
      <patternFill patternType="solid">
        <fgColor rgb="FFCCFFFF"/>
        <bgColor indexed="64"/>
      </patternFill>
    </fill>
    <fill>
      <patternFill patternType="solid">
        <fgColor rgb="FF538ED5"/>
        <bgColor indexed="64"/>
      </patternFill>
    </fill>
    <fill>
      <patternFill patternType="solid">
        <fgColor rgb="FFC0C0C0"/>
        <bgColor indexed="64"/>
      </patternFill>
    </fill>
    <fill>
      <patternFill patternType="solid">
        <fgColor rgb="FFD6E3BC"/>
        <bgColor indexed="64"/>
      </patternFill>
    </fill>
    <fill>
      <patternFill patternType="solid">
        <fgColor rgb="FFBFBFBF"/>
        <bgColor indexed="64"/>
      </patternFill>
    </fill>
    <fill>
      <patternFill patternType="solid">
        <fgColor indexed="65"/>
        <bgColor indexed="64"/>
      </patternFill>
    </fill>
    <fill>
      <patternFill patternType="solid">
        <fgColor rgb="FFCCCCCC"/>
        <bgColor indexed="64"/>
      </patternFill>
    </fill>
    <fill>
      <patternFill patternType="solid">
        <fgColor rgb="FFCCFFCC"/>
        <bgColor indexed="64"/>
      </patternFill>
    </fill>
    <fill>
      <patternFill patternType="solid">
        <fgColor theme="0" tint="-0.34998626667073579"/>
        <bgColor indexed="64"/>
      </patternFill>
    </fill>
    <fill>
      <patternFill patternType="solid">
        <fgColor rgb="FFD9D9D9"/>
        <bgColor indexed="64"/>
      </patternFill>
    </fill>
    <fill>
      <patternFill patternType="solid">
        <fgColor rgb="FF66FFFF"/>
        <bgColor indexed="64"/>
      </patternFill>
    </fill>
    <fill>
      <patternFill patternType="solid">
        <fgColor rgb="FFF2F2F2"/>
        <bgColor indexed="64"/>
      </patternFill>
    </fill>
    <fill>
      <patternFill patternType="solid">
        <fgColor theme="0"/>
        <bgColor indexed="64"/>
      </patternFill>
    </fill>
  </fills>
  <borders count="26">
    <border>
      <left/>
      <right/>
      <top/>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thin">
        <color auto="1"/>
      </top>
      <bottom style="thin">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indexed="64"/>
      </right>
      <top/>
      <bottom/>
      <diagonal/>
    </border>
    <border>
      <left/>
      <right style="medium">
        <color indexed="64"/>
      </right>
      <top style="medium">
        <color indexed="64"/>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563">
    <xf numFmtId="0" fontId="0" fillId="0" borderId="0" xfId="0"/>
    <xf numFmtId="0" fontId="2" fillId="0" borderId="0" xfId="0" applyFont="1" applyProtection="1">
      <protection locked="0"/>
    </xf>
    <xf numFmtId="0" fontId="2"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wrapText="1"/>
      <protection locked="0"/>
    </xf>
    <xf numFmtId="0" fontId="2" fillId="0" borderId="1" xfId="0" applyFont="1" applyBorder="1" applyAlignment="1" applyProtection="1">
      <alignment horizontal="left" vertical="center" wrapText="1"/>
      <protection locked="0"/>
    </xf>
    <xf numFmtId="3" fontId="3" fillId="0" borderId="1"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2" fillId="0" borderId="1" xfId="0" applyFont="1" applyBorder="1" applyAlignment="1" applyProtection="1">
      <alignment wrapText="1"/>
      <protection locked="0"/>
    </xf>
    <xf numFmtId="0" fontId="3" fillId="0" borderId="1" xfId="0" applyFont="1" applyBorder="1" applyAlignment="1" applyProtection="1">
      <alignment wrapText="1"/>
      <protection locked="0"/>
    </xf>
    <xf numFmtId="0" fontId="2" fillId="0" borderId="1" xfId="0" applyFont="1" applyBorder="1" applyAlignment="1" applyProtection="1">
      <alignment horizontal="left" vertical="center"/>
      <protection locked="0"/>
    </xf>
    <xf numFmtId="3" fontId="2" fillId="0" borderId="1" xfId="0" applyNumberFormat="1" applyFont="1" applyBorder="1" applyProtection="1">
      <protection locked="0"/>
    </xf>
    <xf numFmtId="3" fontId="3" fillId="0" borderId="1" xfId="0" applyNumberFormat="1" applyFont="1" applyBorder="1" applyAlignment="1" applyProtection="1">
      <alignment horizontal="right" vertical="center"/>
    </xf>
    <xf numFmtId="0" fontId="1" fillId="0" borderId="0" xfId="0" applyFont="1" applyProtection="1">
      <protection locked="0"/>
    </xf>
    <xf numFmtId="0" fontId="1" fillId="0" borderId="0" xfId="0" applyFont="1" applyAlignment="1" applyProtection="1">
      <alignment horizontal="center" vertical="center"/>
      <protection locked="0"/>
    </xf>
    <xf numFmtId="3" fontId="1" fillId="0" borderId="0" xfId="0" applyNumberFormat="1" applyFont="1" applyProtection="1">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protection locked="0"/>
    </xf>
    <xf numFmtId="0" fontId="1" fillId="0" borderId="1" xfId="0" applyFont="1" applyBorder="1" applyAlignment="1" applyProtection="1">
      <alignment horizontal="center"/>
      <protection locked="0"/>
    </xf>
    <xf numFmtId="0" fontId="4" fillId="0" borderId="1" xfId="0" applyFont="1" applyBorder="1" applyAlignment="1" applyProtection="1">
      <alignment wrapText="1"/>
      <protection locked="0"/>
    </xf>
    <xf numFmtId="3"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0" borderId="1" xfId="0" applyFont="1" applyBorder="1" applyProtection="1">
      <protection locked="0"/>
    </xf>
    <xf numFmtId="0" fontId="4" fillId="0" borderId="1" xfId="0" applyFont="1" applyBorder="1" applyProtection="1">
      <protection locked="0"/>
    </xf>
    <xf numFmtId="3" fontId="4" fillId="0" borderId="1" xfId="0" applyNumberFormat="1" applyFont="1" applyBorder="1" applyProtection="1"/>
    <xf numFmtId="0" fontId="1" fillId="0" borderId="1" xfId="0" applyFont="1" applyBorder="1" applyAlignment="1" applyProtection="1">
      <alignment wrapText="1"/>
      <protection locked="0"/>
    </xf>
    <xf numFmtId="3" fontId="1" fillId="0" borderId="1" xfId="0" applyNumberFormat="1" applyFont="1" applyBorder="1" applyAlignment="1" applyProtection="1">
      <alignment vertical="center"/>
      <protection locked="0"/>
    </xf>
    <xf numFmtId="0" fontId="1" fillId="0" borderId="1" xfId="0" applyFont="1" applyBorder="1"/>
    <xf numFmtId="3" fontId="1" fillId="0" borderId="1" xfId="0" applyNumberFormat="1" applyFont="1" applyBorder="1" applyAlignment="1" applyProtection="1">
      <alignment horizontal="right" vertical="center"/>
      <protection locked="0"/>
    </xf>
    <xf numFmtId="3" fontId="4" fillId="0" borderId="1" xfId="0" applyNumberFormat="1" applyFont="1" applyBorder="1" applyProtection="1">
      <protection locked="0"/>
    </xf>
    <xf numFmtId="0" fontId="4" fillId="0" borderId="1" xfId="0" applyFont="1" applyBorder="1" applyAlignment="1" applyProtection="1">
      <alignment vertical="center"/>
      <protection locked="0"/>
    </xf>
    <xf numFmtId="0" fontId="1" fillId="0" borderId="1" xfId="0" applyFont="1" applyBorder="1" applyAlignment="1" applyProtection="1">
      <alignment vertical="center" wrapText="1"/>
      <protection locked="0"/>
    </xf>
    <xf numFmtId="0" fontId="1" fillId="0" borderId="1" xfId="0" applyFont="1" applyBorder="1" applyAlignment="1" applyProtection="1">
      <alignment vertical="center"/>
      <protection locked="0"/>
    </xf>
    <xf numFmtId="3" fontId="4" fillId="0" borderId="1" xfId="0" applyNumberFormat="1" applyFont="1" applyBorder="1" applyAlignment="1" applyProtection="1">
      <alignment horizontal="right" vertical="center"/>
    </xf>
    <xf numFmtId="3" fontId="4" fillId="0" borderId="1" xfId="0" applyNumberFormat="1" applyFont="1" applyBorder="1" applyAlignment="1" applyProtection="1">
      <alignment horizontal="right" vertical="center"/>
      <protection locked="0"/>
    </xf>
    <xf numFmtId="0" fontId="6" fillId="0" borderId="0" xfId="0" applyFont="1" applyProtection="1">
      <protection locked="0"/>
    </xf>
    <xf numFmtId="0" fontId="6" fillId="0" borderId="5"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1" xfId="0" applyFont="1" applyBorder="1" applyAlignment="1" applyProtection="1">
      <alignment vertical="center"/>
      <protection locked="0"/>
    </xf>
    <xf numFmtId="0" fontId="6" fillId="0" borderId="1" xfId="0" applyFont="1" applyBorder="1" applyProtection="1">
      <protection locked="0"/>
    </xf>
    <xf numFmtId="0" fontId="5" fillId="0" borderId="1" xfId="0" applyFont="1" applyBorder="1" applyProtection="1">
      <protection locked="0"/>
    </xf>
    <xf numFmtId="0" fontId="6" fillId="0" borderId="1" xfId="0" applyFont="1" applyBorder="1" applyAlignment="1">
      <alignment horizontal="right" vertical="center" wrapText="1"/>
    </xf>
    <xf numFmtId="0" fontId="6" fillId="0" borderId="1" xfId="0" applyFont="1" applyBorder="1" applyAlignment="1">
      <alignment vertical="center" wrapText="1"/>
    </xf>
    <xf numFmtId="0" fontId="5" fillId="0" borderId="1" xfId="0" applyFont="1" applyBorder="1" applyAlignment="1">
      <alignment horizontal="right" vertical="center" wrapText="1"/>
    </xf>
    <xf numFmtId="0" fontId="5" fillId="0" borderId="1" xfId="0" applyFont="1" applyBorder="1" applyAlignment="1">
      <alignment vertical="center" wrapText="1"/>
    </xf>
    <xf numFmtId="0" fontId="6" fillId="0" borderId="9" xfId="0" applyFont="1" applyBorder="1" applyAlignment="1">
      <alignment vertical="center"/>
    </xf>
    <xf numFmtId="3" fontId="6" fillId="0" borderId="10" xfId="0" applyNumberFormat="1" applyFont="1" applyBorder="1" applyAlignment="1">
      <alignment horizontal="right" vertical="center"/>
    </xf>
    <xf numFmtId="0" fontId="6" fillId="0" borderId="9" xfId="0" applyFont="1" applyBorder="1"/>
    <xf numFmtId="3" fontId="6" fillId="0" borderId="10" xfId="0" applyNumberFormat="1" applyFont="1" applyBorder="1"/>
    <xf numFmtId="0" fontId="1" fillId="0" borderId="12" xfId="0" applyFont="1" applyBorder="1" applyProtection="1">
      <protection locked="0"/>
    </xf>
    <xf numFmtId="0" fontId="1" fillId="0" borderId="13" xfId="0" applyFont="1" applyBorder="1" applyProtection="1">
      <protection locked="0"/>
    </xf>
    <xf numFmtId="0" fontId="6" fillId="0" borderId="13" xfId="0" applyFont="1" applyBorder="1" applyAlignment="1">
      <alignment vertical="center"/>
    </xf>
    <xf numFmtId="0" fontId="6" fillId="0" borderId="13" xfId="0" applyFont="1" applyBorder="1"/>
    <xf numFmtId="0" fontId="6" fillId="0" borderId="3" xfId="0" applyFont="1" applyBorder="1" applyAlignment="1">
      <alignment vertical="center" wrapText="1"/>
    </xf>
    <xf numFmtId="0" fontId="1" fillId="0" borderId="6" xfId="0" applyFont="1" applyBorder="1" applyProtection="1">
      <protection locked="0"/>
    </xf>
    <xf numFmtId="0" fontId="4" fillId="0" borderId="12" xfId="0" applyFont="1" applyBorder="1" applyProtection="1">
      <protection locked="0"/>
    </xf>
    <xf numFmtId="3" fontId="4" fillId="0" borderId="8" xfId="0" applyNumberFormat="1" applyFont="1" applyBorder="1" applyProtection="1">
      <protection locked="0"/>
    </xf>
    <xf numFmtId="0" fontId="5" fillId="0" borderId="13" xfId="0" applyFont="1" applyBorder="1" applyAlignment="1">
      <alignment vertical="center"/>
    </xf>
    <xf numFmtId="0" fontId="6" fillId="0" borderId="13" xfId="0" applyFont="1" applyBorder="1" applyAlignment="1">
      <alignment vertical="center" wrapText="1"/>
    </xf>
    <xf numFmtId="0" fontId="5" fillId="0" borderId="13" xfId="0" applyFont="1" applyBorder="1" applyAlignment="1">
      <alignment vertical="center" wrapText="1"/>
    </xf>
    <xf numFmtId="0" fontId="6" fillId="0" borderId="14"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5" fillId="0" borderId="0" xfId="0" applyFont="1" applyBorder="1" applyAlignment="1">
      <alignment vertical="center" wrapText="1"/>
    </xf>
    <xf numFmtId="0" fontId="0" fillId="0" borderId="0" xfId="0" applyBorder="1" applyAlignment="1">
      <alignment vertical="top" wrapText="1"/>
    </xf>
    <xf numFmtId="0" fontId="5" fillId="0" borderId="11" xfId="0" applyFont="1" applyBorder="1" applyAlignment="1">
      <alignment vertical="center" wrapText="1"/>
    </xf>
    <xf numFmtId="0" fontId="5" fillId="0" borderId="17" xfId="0" applyFont="1" applyBorder="1" applyAlignment="1">
      <alignment vertical="center" wrapText="1"/>
    </xf>
    <xf numFmtId="3" fontId="6" fillId="0" borderId="12" xfId="0" applyNumberFormat="1" applyFont="1" applyBorder="1" applyAlignment="1">
      <alignment horizontal="right" vertical="center" wrapText="1"/>
    </xf>
    <xf numFmtId="3" fontId="6" fillId="0" borderId="13" xfId="0" applyNumberFormat="1" applyFont="1" applyBorder="1" applyAlignment="1">
      <alignment horizontal="right" vertical="center" wrapText="1"/>
    </xf>
    <xf numFmtId="3" fontId="5" fillId="0" borderId="1" xfId="0" applyNumberFormat="1" applyFont="1" applyBorder="1" applyAlignment="1">
      <alignment horizontal="right" vertical="center" wrapText="1"/>
    </xf>
    <xf numFmtId="3" fontId="6" fillId="0" borderId="13" xfId="0" applyNumberFormat="1" applyFont="1" applyBorder="1" applyAlignment="1">
      <alignment vertical="center" wrapText="1"/>
    </xf>
    <xf numFmtId="3" fontId="5" fillId="0" borderId="13" xfId="0" applyNumberFormat="1" applyFont="1" applyBorder="1" applyAlignment="1">
      <alignment horizontal="right" vertical="center" wrapText="1"/>
    </xf>
    <xf numFmtId="3" fontId="0" fillId="0" borderId="13" xfId="0" applyNumberFormat="1" applyBorder="1" applyAlignment="1">
      <alignment vertical="top" wrapText="1"/>
    </xf>
    <xf numFmtId="3" fontId="5" fillId="0" borderId="14" xfId="0" applyNumberFormat="1" applyFont="1" applyBorder="1" applyAlignment="1">
      <alignment horizontal="right" vertical="center" wrapText="1"/>
    </xf>
    <xf numFmtId="3" fontId="6" fillId="0" borderId="13" xfId="0" applyNumberFormat="1" applyFont="1" applyBorder="1" applyAlignment="1">
      <alignment vertical="top" wrapText="1"/>
    </xf>
    <xf numFmtId="3" fontId="6" fillId="0" borderId="1" xfId="0" applyNumberFormat="1" applyFont="1" applyBorder="1" applyAlignment="1">
      <alignment horizontal="right" vertical="center" wrapText="1"/>
    </xf>
    <xf numFmtId="0" fontId="7" fillId="2" borderId="2"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7" fillId="3" borderId="1" xfId="0" applyFont="1" applyFill="1" applyBorder="1" applyAlignment="1">
      <alignment horizontal="center" vertical="center"/>
    </xf>
    <xf numFmtId="0" fontId="7" fillId="3" borderId="1" xfId="0" applyFont="1" applyFill="1" applyBorder="1" applyAlignment="1">
      <alignment vertical="center"/>
    </xf>
    <xf numFmtId="3" fontId="8" fillId="3" borderId="1" xfId="0" applyNumberFormat="1" applyFont="1" applyFill="1" applyBorder="1" applyAlignment="1">
      <alignment horizontal="right" vertical="center" wrapText="1"/>
    </xf>
    <xf numFmtId="0" fontId="7" fillId="4" borderId="1" xfId="0" applyFont="1" applyFill="1" applyBorder="1" applyAlignment="1">
      <alignment horizontal="center" vertical="center"/>
    </xf>
    <xf numFmtId="0" fontId="7" fillId="4" borderId="1" xfId="0" applyFont="1" applyFill="1" applyBorder="1" applyAlignment="1">
      <alignment vertical="center"/>
    </xf>
    <xf numFmtId="0" fontId="8" fillId="0" borderId="1" xfId="0" applyFont="1" applyBorder="1" applyAlignment="1">
      <alignment vertical="center"/>
    </xf>
    <xf numFmtId="3" fontId="8" fillId="0" borderId="1" xfId="0" applyNumberFormat="1" applyFont="1" applyBorder="1" applyAlignment="1">
      <alignment horizontal="right" vertical="center" wrapText="1"/>
    </xf>
    <xf numFmtId="0" fontId="7" fillId="6" borderId="1" xfId="0" applyFont="1" applyFill="1" applyBorder="1" applyAlignment="1">
      <alignment horizontal="center" vertical="center"/>
    </xf>
    <xf numFmtId="0" fontId="7" fillId="6" borderId="1" xfId="0" applyFont="1" applyFill="1" applyBorder="1" applyAlignment="1">
      <alignment vertical="center"/>
    </xf>
    <xf numFmtId="0" fontId="8" fillId="7" borderId="1" xfId="0" applyFont="1" applyFill="1" applyBorder="1" applyAlignment="1">
      <alignment horizontal="center" vertical="center"/>
    </xf>
    <xf numFmtId="0" fontId="8" fillId="7" borderId="1" xfId="0" applyFont="1" applyFill="1" applyBorder="1" applyAlignment="1">
      <alignment vertical="center"/>
    </xf>
    <xf numFmtId="0" fontId="6" fillId="5" borderId="1" xfId="0" applyFont="1" applyFill="1" applyBorder="1"/>
    <xf numFmtId="0" fontId="7" fillId="5" borderId="1" xfId="0" applyFont="1" applyFill="1" applyBorder="1" applyAlignment="1">
      <alignment vertical="center"/>
    </xf>
    <xf numFmtId="0" fontId="7" fillId="8" borderId="1" xfId="0" applyFont="1" applyFill="1" applyBorder="1" applyAlignment="1">
      <alignment horizontal="center" vertical="center"/>
    </xf>
    <xf numFmtId="0" fontId="7" fillId="8" borderId="1" xfId="0" applyFont="1" applyFill="1" applyBorder="1" applyAlignment="1">
      <alignment vertical="center"/>
    </xf>
    <xf numFmtId="3" fontId="7" fillId="4" borderId="1" xfId="0" applyNumberFormat="1" applyFont="1" applyFill="1" applyBorder="1" applyAlignment="1">
      <alignment horizontal="right" vertical="center" wrapText="1"/>
    </xf>
    <xf numFmtId="3" fontId="6" fillId="0" borderId="1" xfId="0" applyNumberFormat="1" applyFont="1" applyBorder="1" applyAlignment="1">
      <alignment vertical="center" wrapText="1"/>
    </xf>
    <xf numFmtId="3" fontId="6" fillId="4" borderId="1" xfId="0" applyNumberFormat="1" applyFont="1" applyFill="1" applyBorder="1" applyAlignment="1">
      <alignment vertical="center" wrapText="1"/>
    </xf>
    <xf numFmtId="3" fontId="7" fillId="8" borderId="1" xfId="0" applyNumberFormat="1" applyFont="1" applyFill="1" applyBorder="1" applyAlignment="1">
      <alignment horizontal="right" vertical="center" wrapText="1"/>
    </xf>
    <xf numFmtId="3" fontId="6" fillId="8" borderId="1" xfId="0" applyNumberFormat="1" applyFont="1" applyFill="1" applyBorder="1" applyAlignment="1">
      <alignment vertical="center" wrapText="1"/>
    </xf>
    <xf numFmtId="3" fontId="8" fillId="7" borderId="1" xfId="0" applyNumberFormat="1" applyFont="1" applyFill="1" applyBorder="1" applyAlignment="1">
      <alignment horizontal="right" vertical="center" wrapText="1"/>
    </xf>
    <xf numFmtId="3" fontId="6" fillId="7" borderId="1" xfId="0" applyNumberFormat="1" applyFont="1" applyFill="1" applyBorder="1" applyAlignment="1">
      <alignment vertical="center" wrapText="1"/>
    </xf>
    <xf numFmtId="3" fontId="7" fillId="6" borderId="1" xfId="0" applyNumberFormat="1" applyFont="1" applyFill="1" applyBorder="1" applyAlignment="1">
      <alignment horizontal="right" vertical="center" wrapText="1"/>
    </xf>
    <xf numFmtId="3" fontId="6" fillId="6" borderId="1" xfId="0" applyNumberFormat="1" applyFont="1" applyFill="1" applyBorder="1" applyAlignment="1">
      <alignment vertical="center" wrapText="1"/>
    </xf>
    <xf numFmtId="3" fontId="7" fillId="5" borderId="1" xfId="0" applyNumberFormat="1" applyFont="1" applyFill="1" applyBorder="1" applyAlignment="1">
      <alignment horizontal="right"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0" fontId="8" fillId="0" borderId="19" xfId="0" applyFont="1" applyBorder="1" applyAlignment="1">
      <alignment horizontal="center" vertical="center" wrapText="1"/>
    </xf>
    <xf numFmtId="0" fontId="9" fillId="4" borderId="19" xfId="0" applyFont="1" applyFill="1" applyBorder="1" applyAlignment="1">
      <alignment vertical="center"/>
    </xf>
    <xf numFmtId="3" fontId="7" fillId="4" borderId="19" xfId="0" applyNumberFormat="1" applyFont="1" applyFill="1" applyBorder="1" applyAlignment="1">
      <alignment horizontal="center" vertical="center" wrapText="1"/>
    </xf>
    <xf numFmtId="0" fontId="8" fillId="0" borderId="19" xfId="0" applyFont="1" applyBorder="1" applyAlignment="1">
      <alignment vertical="center" wrapText="1"/>
    </xf>
    <xf numFmtId="3" fontId="8" fillId="0" borderId="19" xfId="0" applyNumberFormat="1" applyFont="1" applyBorder="1" applyAlignment="1">
      <alignment horizontal="center" vertical="center" wrapText="1"/>
    </xf>
    <xf numFmtId="0" fontId="7" fillId="4" borderId="19" xfId="0" applyFont="1" applyFill="1" applyBorder="1" applyAlignment="1">
      <alignment vertical="center" wrapText="1"/>
    </xf>
    <xf numFmtId="0" fontId="10" fillId="0" borderId="19" xfId="0" applyFont="1" applyBorder="1" applyAlignment="1">
      <alignment vertical="center" wrapText="1"/>
    </xf>
    <xf numFmtId="0" fontId="9" fillId="4" borderId="19" xfId="0" applyFont="1" applyFill="1" applyBorder="1" applyAlignment="1">
      <alignment vertical="center" wrapText="1"/>
    </xf>
    <xf numFmtId="0" fontId="9" fillId="6" borderId="19" xfId="0" applyFont="1" applyFill="1" applyBorder="1" applyAlignment="1">
      <alignment vertical="center" wrapText="1"/>
    </xf>
    <xf numFmtId="0" fontId="8" fillId="9" borderId="18" xfId="0" applyFont="1" applyFill="1" applyBorder="1" applyAlignment="1">
      <alignment horizontal="center" vertical="center"/>
    </xf>
    <xf numFmtId="0" fontId="7" fillId="9" borderId="19" xfId="0" applyFont="1" applyFill="1" applyBorder="1" applyAlignment="1">
      <alignment horizontal="center" vertical="center"/>
    </xf>
    <xf numFmtId="3" fontId="7" fillId="9" borderId="19" xfId="0" applyNumberFormat="1" applyFont="1" applyFill="1" applyBorder="1" applyAlignment="1">
      <alignment horizontal="center" vertical="center" wrapText="1"/>
    </xf>
    <xf numFmtId="3" fontId="6" fillId="0" borderId="19" xfId="0" applyNumberFormat="1" applyFont="1" applyBorder="1" applyAlignment="1">
      <alignment vertical="center" wrapText="1"/>
    </xf>
    <xf numFmtId="3" fontId="7" fillId="6" borderId="19" xfId="0" applyNumberFormat="1" applyFont="1" applyFill="1" applyBorder="1" applyAlignment="1">
      <alignment horizontal="center" vertical="center" wrapText="1"/>
    </xf>
    <xf numFmtId="3" fontId="6" fillId="6" borderId="19" xfId="0" applyNumberFormat="1" applyFont="1" applyFill="1" applyBorder="1" applyAlignment="1">
      <alignment vertical="center" wrapText="1"/>
    </xf>
    <xf numFmtId="0" fontId="7" fillId="10" borderId="18" xfId="0" applyFont="1" applyFill="1" applyBorder="1" applyAlignment="1">
      <alignment horizontal="center" vertical="center"/>
    </xf>
    <xf numFmtId="0" fontId="7" fillId="10" borderId="19" xfId="0" applyFont="1" applyFill="1" applyBorder="1" applyAlignment="1">
      <alignment vertical="center" wrapText="1"/>
    </xf>
    <xf numFmtId="3" fontId="7" fillId="10" borderId="19" xfId="0" applyNumberFormat="1" applyFont="1" applyFill="1" applyBorder="1" applyAlignment="1">
      <alignment horizontal="center" vertical="center" wrapText="1"/>
    </xf>
    <xf numFmtId="3" fontId="6" fillId="10" borderId="19" xfId="0" applyNumberFormat="1" applyFont="1" applyFill="1" applyBorder="1" applyAlignment="1">
      <alignment vertical="center" wrapText="1"/>
    </xf>
    <xf numFmtId="0" fontId="6" fillId="0" borderId="5" xfId="0" applyFont="1" applyBorder="1" applyAlignment="1">
      <alignment horizontal="center" vertical="center" wrapText="1"/>
    </xf>
    <xf numFmtId="0" fontId="11" fillId="0" borderId="5" xfId="0" applyFont="1" applyBorder="1" applyAlignment="1">
      <alignment vertical="center" wrapText="1"/>
    </xf>
    <xf numFmtId="0" fontId="5" fillId="11" borderId="2" xfId="0" applyFont="1" applyFill="1" applyBorder="1" applyAlignment="1">
      <alignment horizontal="center" vertical="center" wrapText="1"/>
    </xf>
    <xf numFmtId="0" fontId="5" fillId="11" borderId="4" xfId="0" applyFont="1" applyFill="1" applyBorder="1" applyAlignment="1">
      <alignment horizontal="center" vertical="center" wrapText="1"/>
    </xf>
    <xf numFmtId="0" fontId="6" fillId="12" borderId="5" xfId="0" applyFont="1" applyFill="1" applyBorder="1" applyAlignment="1">
      <alignment vertical="center" wrapText="1"/>
    </xf>
    <xf numFmtId="0" fontId="6" fillId="12" borderId="5" xfId="0" applyFont="1" applyFill="1" applyBorder="1" applyAlignment="1">
      <alignment horizontal="center" vertical="center" wrapText="1"/>
    </xf>
    <xf numFmtId="0" fontId="5" fillId="12" borderId="3" xfId="0" applyFont="1" applyFill="1" applyBorder="1" applyAlignment="1">
      <alignment vertical="center" wrapText="1"/>
    </xf>
    <xf numFmtId="0" fontId="18" fillId="0" borderId="5" xfId="0" applyFont="1" applyBorder="1" applyAlignment="1">
      <alignment vertical="center" wrapText="1"/>
    </xf>
    <xf numFmtId="0" fontId="5" fillId="13" borderId="3" xfId="0" applyFont="1" applyFill="1" applyBorder="1" applyAlignment="1">
      <alignment horizontal="right" vertical="center" wrapText="1"/>
    </xf>
    <xf numFmtId="0" fontId="5" fillId="13" borderId="5" xfId="0" applyFont="1" applyFill="1" applyBorder="1" applyAlignment="1">
      <alignment vertical="center" wrapText="1"/>
    </xf>
    <xf numFmtId="3" fontId="6" fillId="0" borderId="5" xfId="0" applyNumberFormat="1" applyFont="1" applyBorder="1" applyAlignment="1">
      <alignment vertical="center" wrapText="1"/>
    </xf>
    <xf numFmtId="0" fontId="4" fillId="0" borderId="1" xfId="0" applyFont="1" applyBorder="1" applyAlignment="1">
      <alignment horizontal="center" vertical="center" textRotation="90" wrapText="1"/>
    </xf>
    <xf numFmtId="0" fontId="4" fillId="0" borderId="1" xfId="0" applyFont="1" applyBorder="1" applyAlignment="1">
      <alignment horizontal="center" vertical="center" wrapText="1"/>
    </xf>
    <xf numFmtId="0" fontId="11" fillId="0" borderId="1" xfId="0" applyFont="1" applyBorder="1" applyAlignment="1">
      <alignment horizontal="center" vertical="center"/>
    </xf>
    <xf numFmtId="0" fontId="12" fillId="0" borderId="1" xfId="0" applyFont="1" applyBorder="1" applyAlignment="1">
      <alignment vertical="center"/>
    </xf>
    <xf numFmtId="0" fontId="12" fillId="0" borderId="1" xfId="0" applyFont="1" applyBorder="1" applyAlignment="1">
      <alignment horizontal="center" vertical="center"/>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6" fillId="0" borderId="1" xfId="0" applyFont="1" applyBorder="1" applyAlignment="1">
      <alignment vertical="center"/>
    </xf>
    <xf numFmtId="3" fontId="6" fillId="0" borderId="1" xfId="0" applyNumberFormat="1" applyFont="1" applyBorder="1" applyAlignment="1">
      <alignment vertical="center"/>
    </xf>
    <xf numFmtId="0" fontId="14" fillId="0" borderId="1" xfId="0" applyFont="1" applyBorder="1" applyAlignment="1">
      <alignment horizontal="center" vertical="center"/>
    </xf>
    <xf numFmtId="0" fontId="13" fillId="0" borderId="1" xfId="0" applyFont="1" applyBorder="1" applyAlignment="1">
      <alignment vertical="center" wrapText="1"/>
    </xf>
    <xf numFmtId="0" fontId="11" fillId="0" borderId="1" xfId="0" applyFont="1" applyBorder="1" applyAlignment="1">
      <alignment vertical="center"/>
    </xf>
    <xf numFmtId="0" fontId="6" fillId="0" borderId="1" xfId="0" applyFont="1" applyBorder="1" applyAlignment="1">
      <alignment horizontal="center"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15" fillId="0" borderId="1" xfId="0" applyFont="1" applyBorder="1" applyAlignment="1">
      <alignment vertical="center"/>
    </xf>
    <xf numFmtId="0" fontId="17" fillId="0" borderId="1" xfId="0" applyFont="1" applyBorder="1" applyAlignment="1">
      <alignment vertical="center" wrapText="1"/>
    </xf>
    <xf numFmtId="0" fontId="16" fillId="0" borderId="1" xfId="0" applyFont="1" applyBorder="1" applyAlignment="1">
      <alignment horizontal="center" vertical="center"/>
    </xf>
    <xf numFmtId="0" fontId="1" fillId="0" borderId="1" xfId="0" applyFont="1" applyBorder="1" applyAlignment="1">
      <alignment horizontal="center" vertical="center" wrapText="1"/>
    </xf>
    <xf numFmtId="0" fontId="16" fillId="0" borderId="1" xfId="0" applyFont="1" applyBorder="1" applyAlignment="1">
      <alignment vertical="center" wrapText="1"/>
    </xf>
    <xf numFmtId="3" fontId="16" fillId="0" borderId="1" xfId="0" applyNumberFormat="1" applyFont="1" applyBorder="1" applyAlignment="1">
      <alignment horizontal="right" vertical="center"/>
    </xf>
    <xf numFmtId="0" fontId="1" fillId="0" borderId="1" xfId="0" applyFont="1" applyBorder="1" applyAlignment="1">
      <alignment vertical="center" wrapText="1"/>
    </xf>
    <xf numFmtId="0" fontId="15" fillId="0" borderId="1" xfId="0" applyFont="1" applyBorder="1" applyAlignment="1">
      <alignment vertical="center" wrapText="1"/>
    </xf>
    <xf numFmtId="0" fontId="6" fillId="0" borderId="1" xfId="0" applyFont="1" applyBorder="1" applyAlignment="1">
      <alignment vertical="top"/>
    </xf>
    <xf numFmtId="0" fontId="6" fillId="0" borderId="1" xfId="0" applyFont="1" applyBorder="1" applyAlignment="1">
      <alignment horizontal="center" vertical="center"/>
    </xf>
    <xf numFmtId="3" fontId="12" fillId="0" borderId="1" xfId="0" applyNumberFormat="1" applyFont="1" applyBorder="1" applyAlignment="1">
      <alignment horizontal="right" vertical="center" wrapText="1"/>
    </xf>
    <xf numFmtId="3" fontId="12" fillId="0" borderId="1" xfId="0" applyNumberFormat="1" applyFont="1" applyBorder="1" applyAlignment="1">
      <alignment vertical="center"/>
    </xf>
    <xf numFmtId="49" fontId="12" fillId="0" borderId="1" xfId="0" applyNumberFormat="1" applyFont="1" applyBorder="1" applyAlignment="1">
      <alignment vertical="center"/>
    </xf>
    <xf numFmtId="3" fontId="6" fillId="12" borderId="5" xfId="0" applyNumberFormat="1" applyFont="1" applyFill="1" applyBorder="1" applyAlignment="1">
      <alignment horizontal="center" vertical="center" wrapText="1"/>
    </xf>
    <xf numFmtId="3" fontId="6" fillId="0" borderId="5" xfId="0" applyNumberFormat="1" applyFont="1" applyBorder="1" applyAlignment="1">
      <alignment horizontal="center" vertical="center" wrapText="1"/>
    </xf>
    <xf numFmtId="3" fontId="6" fillId="0" borderId="5" xfId="0" applyNumberFormat="1" applyFont="1" applyFill="1" applyBorder="1" applyAlignment="1">
      <alignment horizontal="center" vertical="center" wrapText="1"/>
    </xf>
    <xf numFmtId="3" fontId="5" fillId="13" borderId="5" xfId="0" applyNumberFormat="1" applyFont="1" applyFill="1" applyBorder="1" applyAlignment="1">
      <alignment vertical="center" wrapText="1"/>
    </xf>
    <xf numFmtId="0" fontId="6" fillId="0" borderId="1" xfId="0" applyFont="1" applyBorder="1" applyAlignment="1">
      <alignment vertical="center" wrapText="1"/>
    </xf>
    <xf numFmtId="3" fontId="5" fillId="0" borderId="1" xfId="0" applyNumberFormat="1" applyFont="1" applyBorder="1" applyAlignment="1">
      <alignment horizontal="right" vertical="center" wrapText="1"/>
    </xf>
    <xf numFmtId="3" fontId="12" fillId="0" borderId="1" xfId="0" applyNumberFormat="1" applyFont="1" applyBorder="1" applyAlignment="1">
      <alignment horizontal="right" vertical="center"/>
    </xf>
    <xf numFmtId="0" fontId="5" fillId="0" borderId="1" xfId="0" applyFont="1" applyBorder="1" applyAlignment="1">
      <alignment horizontal="center" vertical="center"/>
    </xf>
    <xf numFmtId="0" fontId="5" fillId="0" borderId="1" xfId="0" applyFont="1" applyBorder="1" applyAlignment="1">
      <alignment vertical="center"/>
    </xf>
    <xf numFmtId="0" fontId="11" fillId="0" borderId="1" xfId="0" applyFont="1" applyBorder="1" applyAlignment="1">
      <alignment horizontal="center" vertical="center"/>
    </xf>
    <xf numFmtId="0" fontId="12" fillId="0" borderId="1" xfId="0" applyFont="1" applyBorder="1" applyAlignment="1">
      <alignment vertical="center"/>
    </xf>
    <xf numFmtId="0" fontId="6" fillId="0" borderId="1" xfId="0" applyFont="1" applyBorder="1"/>
    <xf numFmtId="0" fontId="12" fillId="0" borderId="1" xfId="0" applyFont="1" applyBorder="1" applyAlignment="1">
      <alignment horizontal="center" vertical="center"/>
    </xf>
    <xf numFmtId="0" fontId="5" fillId="0" borderId="1" xfId="0" applyFont="1" applyBorder="1" applyAlignment="1">
      <alignment vertical="center" wrapText="1"/>
    </xf>
    <xf numFmtId="3" fontId="6" fillId="0" borderId="1" xfId="0" applyNumberFormat="1" applyFont="1" applyBorder="1" applyAlignment="1">
      <alignment horizontal="right" vertical="center" wrapText="1"/>
    </xf>
    <xf numFmtId="0" fontId="4" fillId="0" borderId="1" xfId="0" applyFont="1" applyBorder="1" applyAlignment="1">
      <alignment vertical="center" wrapText="1"/>
    </xf>
    <xf numFmtId="3" fontId="4" fillId="0" borderId="1" xfId="0" applyNumberFormat="1" applyFont="1" applyBorder="1" applyAlignment="1">
      <alignment horizontal="right" vertical="center" wrapText="1"/>
    </xf>
    <xf numFmtId="3" fontId="1" fillId="0" borderId="1" xfId="0" applyNumberFormat="1" applyFont="1" applyBorder="1" applyAlignment="1">
      <alignment horizontal="right" vertical="center" wrapText="1"/>
    </xf>
    <xf numFmtId="0" fontId="11"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6" fillId="0" borderId="1" xfId="0" applyFont="1" applyBorder="1" applyAlignment="1">
      <alignment vertical="center" wrapText="1"/>
    </xf>
    <xf numFmtId="3" fontId="5" fillId="0" borderId="1" xfId="0" applyNumberFormat="1" applyFont="1" applyBorder="1" applyAlignment="1">
      <alignment horizontal="right"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12" fillId="0" borderId="1" xfId="0" applyFont="1" applyBorder="1" applyAlignment="1">
      <alignment vertical="center"/>
    </xf>
    <xf numFmtId="0" fontId="11" fillId="0" borderId="1" xfId="0" applyFont="1"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vertical="center"/>
    </xf>
    <xf numFmtId="3" fontId="6" fillId="0" borderId="1" xfId="0" applyNumberFormat="1" applyFont="1" applyBorder="1" applyAlignment="1">
      <alignment horizontal="right" vertical="center" wrapText="1"/>
    </xf>
    <xf numFmtId="0" fontId="6" fillId="0" borderId="3" xfId="0" applyFont="1" applyBorder="1" applyAlignment="1">
      <alignment vertical="center" wrapText="1"/>
    </xf>
    <xf numFmtId="0" fontId="11" fillId="0" borderId="3" xfId="0" applyFont="1" applyBorder="1" applyAlignment="1">
      <alignment vertical="center" wrapText="1"/>
    </xf>
    <xf numFmtId="0" fontId="18" fillId="0" borderId="3" xfId="0" applyFont="1" applyBorder="1" applyAlignment="1">
      <alignment vertical="center" wrapText="1"/>
    </xf>
    <xf numFmtId="49" fontId="12" fillId="0" borderId="1" xfId="0" applyNumberFormat="1" applyFont="1" applyBorder="1" applyAlignment="1">
      <alignment horizontal="right" vertical="center"/>
    </xf>
    <xf numFmtId="0" fontId="8" fillId="0" borderId="18" xfId="0" applyFont="1" applyFill="1" applyBorder="1" applyAlignment="1">
      <alignment horizontal="center" vertical="center"/>
    </xf>
    <xf numFmtId="0" fontId="8" fillId="0" borderId="19" xfId="0" applyFont="1" applyFill="1" applyBorder="1" applyAlignment="1">
      <alignment vertical="center" wrapText="1"/>
    </xf>
    <xf numFmtId="3" fontId="8" fillId="0" borderId="19" xfId="0" applyNumberFormat="1" applyFont="1" applyFill="1" applyBorder="1" applyAlignment="1">
      <alignment horizontal="center" vertical="center" wrapText="1"/>
    </xf>
    <xf numFmtId="3" fontId="6" fillId="0" borderId="19" xfId="0" applyNumberFormat="1" applyFont="1" applyFill="1" applyBorder="1" applyAlignment="1">
      <alignment vertical="center" wrapText="1"/>
    </xf>
    <xf numFmtId="3" fontId="5" fillId="0" borderId="1" xfId="0" applyNumberFormat="1" applyFont="1" applyBorder="1" applyAlignment="1">
      <alignment vertical="center"/>
    </xf>
    <xf numFmtId="49" fontId="6" fillId="0" borderId="1" xfId="0" applyNumberFormat="1" applyFont="1" applyBorder="1" applyAlignment="1">
      <alignment horizontal="center" vertical="center" wrapText="1"/>
    </xf>
    <xf numFmtId="3" fontId="5" fillId="0" borderId="1" xfId="0" applyNumberFormat="1" applyFont="1" applyBorder="1" applyAlignment="1">
      <alignment vertical="center" wrapText="1"/>
    </xf>
    <xf numFmtId="0" fontId="6" fillId="0" borderId="4" xfId="0" applyFont="1" applyBorder="1" applyAlignment="1">
      <alignment vertical="center" wrapText="1"/>
    </xf>
    <xf numFmtId="0" fontId="6" fillId="0" borderId="4" xfId="0" applyFont="1" applyBorder="1" applyAlignment="1">
      <alignment horizontal="center" vertical="center" wrapText="1"/>
    </xf>
    <xf numFmtId="0" fontId="6" fillId="0" borderId="12" xfId="0" applyFont="1" applyBorder="1" applyAlignment="1">
      <alignment vertical="center"/>
    </xf>
    <xf numFmtId="0" fontId="12" fillId="0" borderId="12" xfId="0" applyFont="1" applyBorder="1" applyAlignment="1">
      <alignment vertical="center" wrapText="1"/>
    </xf>
    <xf numFmtId="3" fontId="12" fillId="0" borderId="12" xfId="0" applyNumberFormat="1" applyFont="1" applyBorder="1" applyAlignment="1">
      <alignment horizontal="right" vertical="center"/>
    </xf>
    <xf numFmtId="3" fontId="6" fillId="0" borderId="12" xfId="0" applyNumberFormat="1" applyFont="1" applyBorder="1" applyAlignment="1">
      <alignment vertical="center"/>
    </xf>
    <xf numFmtId="49" fontId="1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3" fontId="15" fillId="0" borderId="1" xfId="0" applyNumberFormat="1" applyFont="1" applyBorder="1" applyAlignment="1">
      <alignment horizontal="right" vertical="center"/>
    </xf>
    <xf numFmtId="0" fontId="6" fillId="0" borderId="15" xfId="0" applyFont="1" applyBorder="1" applyAlignment="1">
      <alignment vertical="center" wrapText="1"/>
    </xf>
    <xf numFmtId="0" fontId="6" fillId="0" borderId="3" xfId="0" applyFont="1" applyBorder="1" applyAlignment="1">
      <alignment vertical="center" wrapText="1"/>
    </xf>
    <xf numFmtId="3" fontId="6" fillId="0" borderId="15" xfId="0" applyNumberFormat="1" applyFont="1" applyBorder="1" applyAlignment="1">
      <alignment vertical="center" wrapText="1"/>
    </xf>
    <xf numFmtId="0" fontId="11" fillId="0" borderId="15" xfId="0" applyFont="1" applyBorder="1" applyAlignment="1">
      <alignment vertical="center" wrapText="1"/>
    </xf>
    <xf numFmtId="0" fontId="6" fillId="0" borderId="3" xfId="0" applyFont="1" applyBorder="1" applyAlignment="1">
      <alignment horizontal="justify" vertical="center" wrapText="1"/>
    </xf>
    <xf numFmtId="0" fontId="0" fillId="0" borderId="10" xfId="0" applyBorder="1"/>
    <xf numFmtId="0" fontId="12" fillId="0" borderId="1" xfId="0" applyFont="1" applyBorder="1"/>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Border="1" applyAlignment="1">
      <alignment vertical="center" textRotation="90"/>
    </xf>
    <xf numFmtId="0" fontId="12" fillId="0" borderId="1" xfId="0" applyFont="1" applyBorder="1" applyAlignment="1">
      <alignment horizontal="left" vertical="center" wrapText="1"/>
    </xf>
    <xf numFmtId="3" fontId="6" fillId="0" borderId="1" xfId="0" applyNumberFormat="1" applyFont="1" applyBorder="1" applyAlignment="1">
      <alignment horizontal="right" vertical="center"/>
    </xf>
    <xf numFmtId="3" fontId="6" fillId="0" borderId="1" xfId="0" applyNumberFormat="1" applyFont="1" applyBorder="1"/>
    <xf numFmtId="0" fontId="14" fillId="0" borderId="1" xfId="0" applyFont="1" applyBorder="1" applyAlignment="1">
      <alignment vertical="center"/>
    </xf>
    <xf numFmtId="3" fontId="5" fillId="0" borderId="1" xfId="0" applyNumberFormat="1" applyFont="1" applyBorder="1" applyAlignment="1">
      <alignment vertical="top"/>
    </xf>
    <xf numFmtId="0" fontId="6" fillId="0" borderId="1" xfId="0" applyFont="1" applyBorder="1" applyAlignment="1">
      <alignment vertical="center" textRotation="90" wrapText="1"/>
    </xf>
    <xf numFmtId="0" fontId="14" fillId="0" borderId="1" xfId="0" applyFont="1" applyBorder="1" applyAlignment="1">
      <alignment vertical="center" wrapText="1"/>
    </xf>
    <xf numFmtId="3" fontId="6" fillId="0" borderId="1" xfId="0" applyNumberFormat="1" applyFont="1" applyBorder="1" applyAlignment="1">
      <alignment vertical="top" wrapText="1"/>
    </xf>
    <xf numFmtId="3" fontId="5" fillId="0" borderId="1" xfId="0" applyNumberFormat="1" applyFont="1" applyBorder="1" applyAlignment="1">
      <alignment vertical="top" wrapText="1"/>
    </xf>
    <xf numFmtId="3" fontId="11" fillId="0" borderId="1" xfId="0" applyNumberFormat="1" applyFont="1" applyBorder="1" applyAlignment="1">
      <alignment horizontal="right" vertical="center" wrapText="1"/>
    </xf>
    <xf numFmtId="0" fontId="5" fillId="0" borderId="1" xfId="0" applyFont="1" applyFill="1" applyBorder="1" applyAlignment="1">
      <alignment horizontal="center" vertical="center"/>
    </xf>
    <xf numFmtId="0" fontId="6" fillId="0" borderId="1" xfId="0" applyFont="1" applyFill="1" applyBorder="1" applyAlignment="1">
      <alignment vertical="center"/>
    </xf>
    <xf numFmtId="0" fontId="5" fillId="0" borderId="1" xfId="0" applyFont="1" applyFill="1" applyBorder="1" applyAlignment="1">
      <alignment vertical="center"/>
    </xf>
    <xf numFmtId="0" fontId="6" fillId="0" borderId="1" xfId="0" applyFont="1" applyFill="1" applyBorder="1" applyAlignment="1">
      <alignment horizontal="center" vertical="center"/>
    </xf>
    <xf numFmtId="0" fontId="5" fillId="0" borderId="1" xfId="0" applyFont="1" applyFill="1" applyBorder="1" applyAlignment="1">
      <alignment vertical="center" wrapText="1"/>
    </xf>
    <xf numFmtId="3" fontId="6" fillId="0" borderId="1" xfId="0" applyNumberFormat="1" applyFont="1" applyFill="1" applyBorder="1" applyAlignment="1">
      <alignment horizontal="right" vertical="center"/>
    </xf>
    <xf numFmtId="3" fontId="11" fillId="0" borderId="1" xfId="0" applyNumberFormat="1" applyFont="1" applyFill="1" applyBorder="1" applyAlignment="1">
      <alignment vertical="center"/>
    </xf>
    <xf numFmtId="3" fontId="5" fillId="0" borderId="1" xfId="0" applyNumberFormat="1" applyFont="1" applyBorder="1" applyAlignment="1">
      <alignment horizontal="right" vertical="center"/>
    </xf>
    <xf numFmtId="3" fontId="6" fillId="0" borderId="1" xfId="0" applyNumberFormat="1" applyFont="1" applyFill="1" applyBorder="1" applyAlignment="1">
      <alignment horizontal="center" vertical="center"/>
    </xf>
    <xf numFmtId="49" fontId="12" fillId="0" borderId="1" xfId="0" applyNumberFormat="1" applyFont="1" applyBorder="1" applyAlignment="1">
      <alignment vertical="center" wrapText="1"/>
    </xf>
    <xf numFmtId="3" fontId="6" fillId="0" borderId="1" xfId="0" applyNumberFormat="1" applyFont="1" applyBorder="1" applyAlignment="1">
      <alignment vertical="top"/>
    </xf>
    <xf numFmtId="0" fontId="13" fillId="0" borderId="1" xfId="0" applyFont="1" applyBorder="1" applyAlignment="1">
      <alignment horizontal="center" vertical="center"/>
    </xf>
    <xf numFmtId="49" fontId="5" fillId="0" borderId="1" xfId="0" applyNumberFormat="1" applyFont="1" applyBorder="1" applyAlignment="1">
      <alignment horizontal="center" vertical="center"/>
    </xf>
    <xf numFmtId="3" fontId="4" fillId="0" borderId="1" xfId="0" applyNumberFormat="1" applyFont="1" applyBorder="1" applyAlignment="1">
      <alignment horizontal="center" vertical="center"/>
    </xf>
    <xf numFmtId="0" fontId="4" fillId="0" borderId="1" xfId="0" applyFont="1" applyBorder="1" applyAlignment="1">
      <alignment horizontal="center" vertical="center" textRotation="90"/>
    </xf>
    <xf numFmtId="0" fontId="4" fillId="0" borderId="1" xfId="0" applyFont="1" applyBorder="1" applyAlignment="1">
      <alignment horizontal="center" vertical="center"/>
    </xf>
    <xf numFmtId="3" fontId="6" fillId="0" borderId="1"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1" xfId="0" applyNumberFormat="1" applyFont="1" applyBorder="1" applyAlignment="1">
      <alignment vertical="center"/>
    </xf>
    <xf numFmtId="49" fontId="6" fillId="0" borderId="1" xfId="0" applyNumberFormat="1" applyFont="1" applyBorder="1" applyAlignment="1">
      <alignment vertical="center" wrapText="1"/>
    </xf>
    <xf numFmtId="0" fontId="5" fillId="12" borderId="2" xfId="0" applyFont="1" applyFill="1" applyBorder="1" applyAlignment="1">
      <alignment vertical="center" wrapText="1"/>
    </xf>
    <xf numFmtId="49" fontId="5" fillId="12" borderId="2" xfId="0" applyNumberFormat="1" applyFont="1" applyFill="1" applyBorder="1" applyAlignment="1">
      <alignment vertical="center" wrapText="1"/>
    </xf>
    <xf numFmtId="0" fontId="6" fillId="0" borderId="2" xfId="0" applyFont="1" applyBorder="1" applyAlignment="1">
      <alignment vertical="center" wrapText="1"/>
    </xf>
    <xf numFmtId="0" fontId="11" fillId="0" borderId="2" xfId="0" applyFont="1" applyBorder="1" applyAlignment="1">
      <alignment vertical="center" wrapText="1"/>
    </xf>
    <xf numFmtId="3" fontId="6" fillId="0" borderId="2" xfId="0" applyNumberFormat="1" applyFont="1" applyBorder="1" applyAlignment="1">
      <alignment vertical="center" wrapText="1"/>
    </xf>
    <xf numFmtId="3" fontId="6" fillId="0" borderId="2" xfId="0" applyNumberFormat="1" applyFont="1" applyBorder="1"/>
    <xf numFmtId="0" fontId="6" fillId="0" borderId="2" xfId="0" applyFont="1" applyBorder="1" applyAlignment="1">
      <alignment wrapText="1"/>
    </xf>
    <xf numFmtId="0" fontId="6" fillId="12" borderId="3" xfId="0" applyFont="1" applyFill="1" applyBorder="1" applyAlignment="1">
      <alignment vertical="center" wrapText="1"/>
    </xf>
    <xf numFmtId="49" fontId="5" fillId="12" borderId="5" xfId="0" applyNumberFormat="1" applyFont="1" applyFill="1" applyBorder="1" applyAlignment="1">
      <alignment vertical="center" wrapText="1"/>
    </xf>
    <xf numFmtId="49" fontId="11" fillId="0" borderId="5" xfId="0" applyNumberFormat="1" applyFont="1" applyBorder="1" applyAlignment="1">
      <alignment horizontal="justify" vertical="center" wrapText="1"/>
    </xf>
    <xf numFmtId="49" fontId="6" fillId="0" borderId="5" xfId="0" applyNumberFormat="1" applyFont="1" applyBorder="1" applyAlignment="1">
      <alignment vertical="center" wrapText="1"/>
    </xf>
    <xf numFmtId="49" fontId="11" fillId="0" borderId="5" xfId="0" applyNumberFormat="1" applyFont="1" applyBorder="1" applyAlignment="1">
      <alignment vertical="center" wrapText="1"/>
    </xf>
    <xf numFmtId="0" fontId="6" fillId="0" borderId="2" xfId="0" applyFont="1" applyBorder="1" applyAlignment="1">
      <alignment horizontal="justify" vertical="center" wrapText="1"/>
    </xf>
    <xf numFmtId="49" fontId="11" fillId="0" borderId="15" xfId="0" applyNumberFormat="1" applyFont="1" applyBorder="1" applyAlignment="1">
      <alignment vertical="center" wrapText="1"/>
    </xf>
    <xf numFmtId="49" fontId="11" fillId="0" borderId="2" xfId="0" applyNumberFormat="1" applyFont="1" applyBorder="1" applyAlignment="1">
      <alignment vertical="center" wrapText="1"/>
    </xf>
    <xf numFmtId="3" fontId="6" fillId="0" borderId="4" xfId="0" applyNumberFormat="1" applyFont="1" applyBorder="1" applyAlignment="1">
      <alignment vertical="center" wrapText="1"/>
    </xf>
    <xf numFmtId="49" fontId="11" fillId="0" borderId="20" xfId="0" applyNumberFormat="1" applyFont="1" applyBorder="1" applyAlignment="1">
      <alignment vertical="center" wrapText="1"/>
    </xf>
    <xf numFmtId="0" fontId="6" fillId="0" borderId="21" xfId="0" applyFont="1" applyBorder="1" applyAlignment="1">
      <alignment vertical="center" wrapText="1"/>
    </xf>
    <xf numFmtId="0" fontId="6" fillId="0" borderId="20" xfId="0" applyFont="1" applyBorder="1" applyAlignment="1">
      <alignment vertical="center" wrapText="1"/>
    </xf>
    <xf numFmtId="3" fontId="6" fillId="0" borderId="20" xfId="0" applyNumberFormat="1" applyFont="1" applyBorder="1" applyAlignment="1">
      <alignment vertical="center" wrapText="1"/>
    </xf>
    <xf numFmtId="0" fontId="18" fillId="0" borderId="2" xfId="0" applyFont="1" applyBorder="1" applyAlignment="1">
      <alignment vertical="center" wrapText="1"/>
    </xf>
    <xf numFmtId="0" fontId="2" fillId="0" borderId="0" xfId="0" applyFont="1" applyAlignment="1" applyProtection="1">
      <alignment horizontal="left" vertical="top" wrapText="1"/>
      <protection locked="0"/>
    </xf>
    <xf numFmtId="3" fontId="5" fillId="0" borderId="1" xfId="0" applyNumberFormat="1" applyFont="1" applyBorder="1" applyAlignment="1">
      <alignment horizontal="right" vertical="top" wrapText="1"/>
    </xf>
    <xf numFmtId="49" fontId="11" fillId="12" borderId="5" xfId="0" applyNumberFormat="1" applyFont="1" applyFill="1" applyBorder="1" applyAlignment="1">
      <alignment vertical="center" wrapText="1"/>
    </xf>
    <xf numFmtId="0" fontId="18" fillId="12" borderId="5" xfId="0" applyFont="1" applyFill="1" applyBorder="1" applyAlignment="1">
      <alignment vertical="center" wrapText="1"/>
    </xf>
    <xf numFmtId="3" fontId="6" fillId="12" borderId="5" xfId="0" applyNumberFormat="1" applyFont="1" applyFill="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6" fillId="0" borderId="1" xfId="0" applyFont="1" applyBorder="1" applyAlignment="1">
      <alignment vertical="center"/>
    </xf>
    <xf numFmtId="0" fontId="12" fillId="0" borderId="1" xfId="0" applyFont="1" applyBorder="1" applyAlignment="1">
      <alignment horizontal="center" vertical="center"/>
    </xf>
    <xf numFmtId="3" fontId="11" fillId="0" borderId="1" xfId="0" applyNumberFormat="1" applyFont="1" applyBorder="1" applyAlignment="1">
      <alignment horizontal="right" vertical="center"/>
    </xf>
    <xf numFmtId="3" fontId="0" fillId="0" borderId="0" xfId="0" applyNumberFormat="1"/>
    <xf numFmtId="0" fontId="5" fillId="0" borderId="1" xfId="0" applyFont="1" applyBorder="1" applyAlignment="1">
      <alignment vertical="center" wrapText="1"/>
    </xf>
    <xf numFmtId="0" fontId="6" fillId="0" borderId="1" xfId="0" applyFont="1" applyBorder="1" applyAlignment="1">
      <alignment vertical="center" wrapText="1"/>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horizontal="right" vertical="center"/>
    </xf>
    <xf numFmtId="0" fontId="6" fillId="0" borderId="1" xfId="0" applyFont="1" applyBorder="1" applyAlignment="1">
      <alignment vertical="center"/>
    </xf>
    <xf numFmtId="0" fontId="5" fillId="0" borderId="1" xfId="0" applyFont="1" applyBorder="1" applyAlignment="1">
      <alignment vertical="center" wrapText="1"/>
    </xf>
    <xf numFmtId="0" fontId="6" fillId="0" borderId="1" xfId="0" applyFont="1" applyBorder="1" applyAlignment="1">
      <alignment vertical="center"/>
    </xf>
    <xf numFmtId="0" fontId="6" fillId="0" borderId="1" xfId="0" applyFont="1" applyBorder="1" applyAlignment="1">
      <alignmen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18" fillId="0" borderId="2" xfId="0" applyFont="1" applyBorder="1" applyAlignment="1">
      <alignment vertical="center" wrapText="1"/>
    </xf>
    <xf numFmtId="3" fontId="6" fillId="0" borderId="2" xfId="0" applyNumberFormat="1" applyFont="1" applyBorder="1" applyAlignment="1">
      <alignment vertical="center" wrapText="1"/>
    </xf>
    <xf numFmtId="0" fontId="22" fillId="0" borderId="18" xfId="0" applyFont="1" applyBorder="1" applyAlignment="1">
      <alignment horizontal="center" vertical="center"/>
    </xf>
    <xf numFmtId="0" fontId="22" fillId="0" borderId="19" xfId="0" applyFont="1" applyBorder="1" applyAlignment="1">
      <alignment vertical="center" wrapText="1"/>
    </xf>
    <xf numFmtId="3" fontId="22" fillId="0" borderId="19" xfId="0" applyNumberFormat="1" applyFont="1" applyBorder="1" applyAlignment="1">
      <alignment horizontal="center" vertical="center" wrapText="1"/>
    </xf>
    <xf numFmtId="3" fontId="23" fillId="0" borderId="19" xfId="0" applyNumberFormat="1" applyFont="1" applyBorder="1" applyAlignment="1">
      <alignment vertical="center" wrapText="1"/>
    </xf>
    <xf numFmtId="0" fontId="6" fillId="0" borderId="16" xfId="0" applyFont="1" applyBorder="1" applyAlignment="1">
      <alignment vertical="center" wrapText="1"/>
    </xf>
    <xf numFmtId="0" fontId="11" fillId="0" borderId="16" xfId="0" applyFont="1" applyBorder="1" applyAlignment="1">
      <alignment vertical="center" wrapText="1"/>
    </xf>
    <xf numFmtId="0" fontId="18" fillId="0" borderId="16" xfId="0" applyFont="1" applyBorder="1" applyAlignment="1">
      <alignment vertical="center" wrapText="1"/>
    </xf>
    <xf numFmtId="3" fontId="6" fillId="0" borderId="16" xfId="0" applyNumberFormat="1" applyFont="1" applyBorder="1" applyAlignment="1">
      <alignment vertical="center" wrapText="1"/>
    </xf>
    <xf numFmtId="3" fontId="6" fillId="0" borderId="16" xfId="0" applyNumberFormat="1" applyFont="1" applyBorder="1" applyAlignment="1">
      <alignment horizontal="right" vertical="center" wrapText="1"/>
    </xf>
    <xf numFmtId="3" fontId="6" fillId="0" borderId="1" xfId="0" applyNumberFormat="1" applyFont="1" applyBorder="1" applyAlignment="1">
      <alignment horizontal="right" vertical="center" wrapText="1"/>
    </xf>
    <xf numFmtId="0" fontId="11" fillId="0" borderId="1" xfId="0" applyFont="1" applyBorder="1" applyAlignment="1">
      <alignment vertical="center"/>
    </xf>
    <xf numFmtId="0" fontId="6" fillId="0" borderId="1" xfId="0" applyFont="1" applyBorder="1" applyAlignment="1">
      <alignment vertical="center"/>
    </xf>
    <xf numFmtId="0" fontId="6" fillId="0" borderId="1" xfId="0" applyFont="1" applyBorder="1" applyAlignment="1">
      <alignment vertical="center" wrapText="1"/>
    </xf>
    <xf numFmtId="0" fontId="11" fillId="0" borderId="1" xfId="0" applyFont="1" applyBorder="1" applyAlignment="1">
      <alignment horizontal="center"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6" fillId="0" borderId="1" xfId="0" applyFont="1" applyBorder="1" applyAlignment="1">
      <alignment vertical="center"/>
    </xf>
    <xf numFmtId="0" fontId="11" fillId="0" borderId="1" xfId="0" applyFont="1" applyBorder="1" applyAlignment="1">
      <alignment vertical="center"/>
    </xf>
    <xf numFmtId="0" fontId="6" fillId="0" borderId="2" xfId="0" applyFont="1" applyBorder="1" applyAlignment="1">
      <alignment vertical="center" wrapText="1"/>
    </xf>
    <xf numFmtId="3" fontId="6" fillId="0" borderId="2" xfId="0" applyNumberFormat="1" applyFont="1" applyBorder="1" applyAlignment="1">
      <alignment vertical="center" wrapText="1"/>
    </xf>
    <xf numFmtId="49" fontId="11" fillId="0" borderId="2" xfId="0" applyNumberFormat="1" applyFont="1" applyBorder="1" applyAlignment="1">
      <alignment vertical="center" wrapText="1"/>
    </xf>
    <xf numFmtId="0" fontId="18" fillId="0" borderId="2" xfId="0" applyFont="1" applyBorder="1" applyAlignment="1">
      <alignment vertical="center" wrapText="1"/>
    </xf>
    <xf numFmtId="3" fontId="5" fillId="0" borderId="1" xfId="0" applyNumberFormat="1" applyFont="1" applyBorder="1" applyAlignment="1">
      <alignment horizontal="right" vertical="center" wrapText="1"/>
    </xf>
    <xf numFmtId="0" fontId="11" fillId="0" borderId="1" xfId="0" applyFont="1" applyBorder="1" applyAlignment="1">
      <alignment horizontal="center"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0" fontId="11" fillId="0" borderId="1" xfId="0" applyFont="1" applyBorder="1" applyAlignment="1">
      <alignment vertical="center"/>
    </xf>
    <xf numFmtId="0" fontId="11" fillId="0" borderId="1" xfId="0" applyFont="1" applyBorder="1" applyAlignment="1">
      <alignment horizontal="center" vertical="center"/>
    </xf>
    <xf numFmtId="49" fontId="8" fillId="0" borderId="18" xfId="0" applyNumberFormat="1" applyFont="1" applyBorder="1" applyAlignment="1">
      <alignment horizontal="center" vertical="center"/>
    </xf>
    <xf numFmtId="0" fontId="6" fillId="0" borderId="2" xfId="0" applyFont="1" applyBorder="1" applyAlignment="1">
      <alignment vertical="center" wrapText="1"/>
    </xf>
    <xf numFmtId="3" fontId="6" fillId="0" borderId="2" xfId="0" applyNumberFormat="1" applyFont="1" applyBorder="1" applyAlignment="1">
      <alignment vertical="center" wrapText="1"/>
    </xf>
    <xf numFmtId="0" fontId="18" fillId="0" borderId="2" xfId="0" applyFont="1" applyBorder="1" applyAlignment="1">
      <alignment vertical="center" wrapText="1"/>
    </xf>
    <xf numFmtId="0" fontId="11" fillId="0" borderId="1" xfId="0" applyFont="1" applyBorder="1" applyAlignment="1">
      <alignment horizontal="center" vertical="center"/>
    </xf>
    <xf numFmtId="0" fontId="6" fillId="0" borderId="1" xfId="0" applyFont="1" applyBorder="1" applyAlignment="1">
      <alignment vertical="center" wrapText="1"/>
    </xf>
    <xf numFmtId="0" fontId="11" fillId="0" borderId="1" xfId="0" applyFont="1" applyBorder="1" applyAlignment="1">
      <alignment horizontal="center" vertical="center"/>
    </xf>
    <xf numFmtId="0" fontId="5" fillId="0" borderId="1" xfId="0" applyFont="1" applyBorder="1" applyAlignment="1">
      <alignment vertical="center" wrapText="1"/>
    </xf>
    <xf numFmtId="49" fontId="11" fillId="0" borderId="16" xfId="0" applyNumberFormat="1" applyFont="1" applyBorder="1" applyAlignment="1">
      <alignment vertical="center" wrapText="1"/>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3" fontId="24" fillId="0" borderId="1" xfId="0" applyNumberFormat="1" applyFont="1" applyBorder="1" applyAlignment="1">
      <alignment horizontal="right" vertical="center"/>
    </xf>
    <xf numFmtId="3" fontId="24" fillId="0" borderId="1" xfId="0" applyNumberFormat="1" applyFont="1" applyBorder="1" applyAlignment="1">
      <alignment vertical="center"/>
    </xf>
    <xf numFmtId="3" fontId="25" fillId="0" borderId="1" xfId="0" applyNumberFormat="1" applyFont="1" applyBorder="1" applyAlignment="1">
      <alignment vertical="center"/>
    </xf>
    <xf numFmtId="0" fontId="6"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11" fillId="0" borderId="1" xfId="0" applyFont="1" applyBorder="1" applyAlignment="1">
      <alignment horizontal="center" vertical="center"/>
    </xf>
    <xf numFmtId="0" fontId="6" fillId="0" borderId="1" xfId="0" applyFont="1" applyBorder="1" applyAlignment="1">
      <alignment vertical="center" wrapText="1"/>
    </xf>
    <xf numFmtId="0" fontId="11" fillId="0" borderId="1" xfId="0" applyFont="1" applyBorder="1" applyAlignment="1">
      <alignment horizontal="center" vertical="center"/>
    </xf>
    <xf numFmtId="0" fontId="12" fillId="0" borderId="1" xfId="0" applyFont="1" applyBorder="1" applyAlignment="1">
      <alignment vertical="center"/>
    </xf>
    <xf numFmtId="0" fontId="5" fillId="0" borderId="1" xfId="0" applyFont="1" applyBorder="1" applyAlignment="1">
      <alignment vertical="center" wrapText="1"/>
    </xf>
    <xf numFmtId="0" fontId="6" fillId="0" borderId="3" xfId="0" applyFont="1" applyBorder="1" applyAlignment="1">
      <alignment vertical="center" wrapText="1"/>
    </xf>
    <xf numFmtId="0" fontId="6" fillId="0" borderId="16" xfId="0" applyFont="1" applyBorder="1" applyAlignment="1">
      <alignment vertical="center" wrapText="1"/>
    </xf>
    <xf numFmtId="0" fontId="18" fillId="0" borderId="16" xfId="0" applyFont="1" applyBorder="1" applyAlignment="1">
      <alignment vertical="center" wrapText="1"/>
    </xf>
    <xf numFmtId="3" fontId="6" fillId="0" borderId="16" xfId="0" applyNumberFormat="1" applyFont="1" applyBorder="1" applyAlignment="1">
      <alignment vertical="center" wrapText="1"/>
    </xf>
    <xf numFmtId="49" fontId="6" fillId="0" borderId="16" xfId="0" applyNumberFormat="1" applyFont="1" applyBorder="1" applyAlignment="1">
      <alignment vertical="center" wrapText="1"/>
    </xf>
    <xf numFmtId="0" fontId="6" fillId="0" borderId="1" xfId="0" applyFont="1" applyBorder="1" applyAlignment="1">
      <alignment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xf>
    <xf numFmtId="0" fontId="11" fillId="0" borderId="1" xfId="0" applyFont="1" applyBorder="1" applyAlignment="1">
      <alignment vertical="center"/>
    </xf>
    <xf numFmtId="0" fontId="5" fillId="0" borderId="1" xfId="0" applyFont="1" applyBorder="1" applyAlignment="1">
      <alignment vertical="center" wrapText="1"/>
    </xf>
    <xf numFmtId="3" fontId="11" fillId="0" borderId="1" xfId="0" applyNumberFormat="1" applyFont="1" applyBorder="1" applyAlignment="1">
      <alignment horizontal="right" vertical="center"/>
    </xf>
    <xf numFmtId="3" fontId="12" fillId="0" borderId="1" xfId="0" applyNumberFormat="1" applyFont="1" applyBorder="1" applyAlignment="1">
      <alignment vertical="center" wrapText="1"/>
    </xf>
    <xf numFmtId="0" fontId="1" fillId="0" borderId="0" xfId="0" applyFont="1"/>
    <xf numFmtId="0" fontId="2" fillId="0" borderId="0" xfId="0" applyFont="1"/>
    <xf numFmtId="0" fontId="1" fillId="0" borderId="0" xfId="0" applyFont="1" applyAlignment="1"/>
    <xf numFmtId="0" fontId="0" fillId="0" borderId="1" xfId="0" applyBorder="1"/>
    <xf numFmtId="2" fontId="0" fillId="0" borderId="1" xfId="0" applyNumberFormat="1" applyBorder="1"/>
    <xf numFmtId="0" fontId="5" fillId="0" borderId="1" xfId="0" applyFont="1" applyBorder="1" applyAlignment="1">
      <alignment vertical="center" wrapText="1"/>
    </xf>
    <xf numFmtId="0" fontId="6" fillId="0" borderId="2" xfId="0" applyFont="1" applyBorder="1" applyAlignment="1">
      <alignment vertical="center" wrapText="1"/>
    </xf>
    <xf numFmtId="3" fontId="6" fillId="0" borderId="2" xfId="0" applyNumberFormat="1" applyFont="1" applyBorder="1" applyAlignment="1">
      <alignment vertical="center" wrapText="1"/>
    </xf>
    <xf numFmtId="49" fontId="11" fillId="0" borderId="2" xfId="0" applyNumberFormat="1" applyFont="1" applyBorder="1" applyAlignment="1">
      <alignment vertical="center" wrapText="1"/>
    </xf>
    <xf numFmtId="0" fontId="18" fillId="0" borderId="2" xfId="0" applyFont="1" applyBorder="1" applyAlignment="1">
      <alignment vertical="center" wrapText="1"/>
    </xf>
    <xf numFmtId="0" fontId="1" fillId="0" borderId="1" xfId="0" applyFont="1" applyBorder="1" applyAlignment="1">
      <alignment horizontal="center"/>
    </xf>
    <xf numFmtId="4" fontId="1" fillId="0" borderId="1" xfId="0" applyNumberFormat="1" applyFont="1" applyBorder="1"/>
    <xf numFmtId="4" fontId="1" fillId="0" borderId="1" xfId="0" applyNumberFormat="1" applyFont="1" applyBorder="1" applyAlignment="1">
      <alignment horizontal="right"/>
    </xf>
    <xf numFmtId="0" fontId="1" fillId="0" borderId="24" xfId="0" applyFont="1" applyBorder="1" applyAlignment="1">
      <alignment horizontal="left"/>
    </xf>
    <xf numFmtId="0" fontId="1" fillId="0" borderId="25" xfId="0" applyFont="1" applyBorder="1" applyAlignment="1">
      <alignment horizontal="left"/>
    </xf>
    <xf numFmtId="4" fontId="4" fillId="0" borderId="1" xfId="0" applyNumberFormat="1" applyFont="1" applyBorder="1"/>
    <xf numFmtId="0" fontId="0" fillId="0" borderId="0" xfId="0" applyAlignment="1">
      <alignment horizontal="center"/>
    </xf>
    <xf numFmtId="0" fontId="11" fillId="0" borderId="1" xfId="0" applyFont="1" applyBorder="1" applyAlignment="1">
      <alignment horizontal="center" vertical="center"/>
    </xf>
    <xf numFmtId="0" fontId="5" fillId="0" borderId="1" xfId="0" applyFont="1" applyBorder="1" applyAlignment="1">
      <alignment vertical="center" wrapText="1"/>
    </xf>
    <xf numFmtId="49" fontId="6" fillId="0" borderId="12" xfId="0" applyNumberFormat="1" applyFont="1" applyBorder="1" applyAlignment="1">
      <alignment vertical="center"/>
    </xf>
    <xf numFmtId="0" fontId="11" fillId="0" borderId="1" xfId="0" applyFont="1" applyBorder="1" applyAlignment="1">
      <alignment horizontal="center" vertical="center"/>
    </xf>
    <xf numFmtId="0" fontId="11" fillId="0" borderId="1" xfId="0" applyFont="1" applyBorder="1" applyAlignment="1">
      <alignment horizontal="center" vertical="center"/>
    </xf>
    <xf numFmtId="0" fontId="11" fillId="0" borderId="1" xfId="0" applyFont="1" applyBorder="1" applyAlignment="1">
      <alignment vertical="center"/>
    </xf>
    <xf numFmtId="3" fontId="26" fillId="0" borderId="1" xfId="0" applyNumberFormat="1" applyFont="1" applyBorder="1" applyAlignment="1">
      <alignment horizontal="right" vertical="center"/>
    </xf>
    <xf numFmtId="3" fontId="27" fillId="0" borderId="1" xfId="0" applyNumberFormat="1" applyFont="1" applyBorder="1" applyAlignment="1">
      <alignment vertical="center"/>
    </xf>
    <xf numFmtId="0" fontId="11" fillId="0" borderId="1" xfId="0" applyFont="1" applyBorder="1" applyAlignment="1">
      <alignment horizontal="center" vertical="center"/>
    </xf>
    <xf numFmtId="0" fontId="5" fillId="0" borderId="1" xfId="0" applyFont="1" applyBorder="1" applyAlignment="1">
      <alignment vertical="center" wrapText="1"/>
    </xf>
    <xf numFmtId="0" fontId="12" fillId="0" borderId="1" xfId="0" applyFont="1" applyBorder="1" applyAlignment="1">
      <alignment vertical="center"/>
    </xf>
    <xf numFmtId="0" fontId="26" fillId="0" borderId="1" xfId="0" applyFont="1" applyBorder="1" applyAlignment="1">
      <alignment horizontal="center" vertical="center"/>
    </xf>
    <xf numFmtId="0" fontId="6" fillId="0" borderId="13" xfId="0" applyFont="1" applyBorder="1" applyProtection="1">
      <protection locked="0"/>
    </xf>
    <xf numFmtId="3" fontId="28" fillId="0" borderId="13" xfId="0" applyNumberFormat="1" applyFont="1" applyBorder="1" applyAlignment="1">
      <alignment vertical="top" wrapText="1"/>
    </xf>
    <xf numFmtId="0" fontId="27" fillId="0" borderId="0" xfId="0" applyFont="1" applyBorder="1" applyAlignment="1">
      <alignment vertical="center" wrapText="1"/>
    </xf>
    <xf numFmtId="0" fontId="27" fillId="0" borderId="13" xfId="0" applyFont="1" applyBorder="1" applyAlignment="1">
      <alignment vertical="center" wrapText="1"/>
    </xf>
    <xf numFmtId="3" fontId="27" fillId="0" borderId="13" xfId="0" applyNumberFormat="1" applyFont="1" applyBorder="1" applyAlignment="1">
      <alignment horizontal="right" vertical="center" wrapText="1"/>
    </xf>
    <xf numFmtId="3" fontId="29" fillId="0" borderId="13" xfId="0" applyNumberFormat="1" applyFont="1" applyBorder="1" applyAlignment="1">
      <alignment horizontal="right" vertical="center" wrapText="1"/>
    </xf>
    <xf numFmtId="0" fontId="27" fillId="0" borderId="1" xfId="0" applyFont="1" applyBorder="1" applyAlignment="1">
      <alignment horizontal="center" vertical="center"/>
    </xf>
    <xf numFmtId="0" fontId="31" fillId="14" borderId="19" xfId="0" applyFont="1" applyFill="1" applyBorder="1" applyAlignment="1">
      <alignment vertical="center" wrapText="1"/>
    </xf>
    <xf numFmtId="3" fontId="30" fillId="14" borderId="19" xfId="0" applyNumberFormat="1" applyFont="1" applyFill="1" applyBorder="1" applyAlignment="1">
      <alignment horizontal="center" vertical="center" wrapText="1"/>
    </xf>
    <xf numFmtId="0" fontId="30" fillId="14" borderId="18" xfId="0" applyFont="1" applyFill="1" applyBorder="1" applyAlignment="1">
      <alignment horizontal="center" vertical="center"/>
    </xf>
    <xf numFmtId="0" fontId="7" fillId="4" borderId="18" xfId="0" applyFont="1" applyFill="1" applyBorder="1" applyAlignment="1">
      <alignment horizontal="center" vertical="center"/>
    </xf>
    <xf numFmtId="0" fontId="7" fillId="6" borderId="18" xfId="0" applyFont="1" applyFill="1" applyBorder="1" applyAlignment="1">
      <alignment horizontal="center" vertical="center"/>
    </xf>
    <xf numFmtId="0" fontId="7" fillId="4" borderId="18" xfId="0" applyFont="1" applyFill="1" applyBorder="1" applyAlignment="1">
      <alignment horizontal="center" vertical="center" wrapText="1"/>
    </xf>
    <xf numFmtId="3" fontId="27" fillId="0" borderId="1" xfId="0" applyNumberFormat="1" applyFont="1" applyBorder="1" applyAlignment="1">
      <alignment horizontal="right" vertical="center"/>
    </xf>
    <xf numFmtId="0" fontId="6" fillId="0" borderId="3" xfId="0" applyFont="1" applyBorder="1" applyAlignment="1">
      <alignment vertical="center" wrapText="1"/>
    </xf>
    <xf numFmtId="0" fontId="5" fillId="14" borderId="3" xfId="0" applyFont="1" applyFill="1" applyBorder="1" applyAlignment="1">
      <alignment vertical="center" wrapText="1"/>
    </xf>
    <xf numFmtId="0" fontId="5" fillId="14" borderId="5" xfId="0" applyFont="1" applyFill="1" applyBorder="1" applyAlignment="1">
      <alignment vertical="center" wrapText="1"/>
    </xf>
    <xf numFmtId="0" fontId="6" fillId="14" borderId="5" xfId="0" applyFont="1" applyFill="1" applyBorder="1" applyAlignment="1">
      <alignment vertical="center" wrapText="1"/>
    </xf>
    <xf numFmtId="0" fontId="18" fillId="14" borderId="5" xfId="0" applyFont="1" applyFill="1" applyBorder="1" applyAlignment="1">
      <alignment vertical="center" wrapText="1"/>
    </xf>
    <xf numFmtId="3" fontId="6" fillId="14" borderId="5" xfId="0" applyNumberFormat="1" applyFont="1" applyFill="1" applyBorder="1" applyAlignment="1">
      <alignment vertical="center" wrapText="1"/>
    </xf>
    <xf numFmtId="0" fontId="6" fillId="0" borderId="12" xfId="0" applyFont="1" applyBorder="1" applyAlignment="1">
      <alignment horizontal="center" vertical="center"/>
    </xf>
    <xf numFmtId="0" fontId="6" fillId="0" borderId="16" xfId="0" applyFont="1" applyBorder="1" applyAlignment="1">
      <alignment vertical="center" wrapText="1"/>
    </xf>
    <xf numFmtId="49" fontId="11" fillId="0" borderId="16" xfId="0" applyNumberFormat="1" applyFont="1" applyBorder="1" applyAlignment="1">
      <alignment vertical="center" wrapText="1"/>
    </xf>
    <xf numFmtId="0" fontId="18" fillId="0" borderId="16" xfId="0" applyFont="1" applyBorder="1" applyAlignment="1">
      <alignment vertical="center" wrapText="1"/>
    </xf>
    <xf numFmtId="3" fontId="6" fillId="0" borderId="16" xfId="0" applyNumberFormat="1" applyFont="1" applyBorder="1" applyAlignment="1">
      <alignment vertical="center" wrapText="1"/>
    </xf>
    <xf numFmtId="0" fontId="26" fillId="0" borderId="12" xfId="0" applyFont="1" applyBorder="1" applyAlignment="1">
      <alignment vertical="center" wrapText="1"/>
    </xf>
    <xf numFmtId="3" fontId="26" fillId="0" borderId="12" xfId="0" applyNumberFormat="1" applyFont="1" applyBorder="1" applyAlignment="1">
      <alignment horizontal="right" vertical="center"/>
    </xf>
    <xf numFmtId="3" fontId="27" fillId="0" borderId="12" xfId="0" applyNumberFormat="1" applyFont="1" applyBorder="1" applyAlignment="1">
      <alignment vertical="center"/>
    </xf>
    <xf numFmtId="0" fontId="5" fillId="14" borderId="2" xfId="0" applyFont="1" applyFill="1" applyBorder="1" applyAlignment="1">
      <alignment vertical="center" wrapText="1"/>
    </xf>
    <xf numFmtId="49" fontId="5" fillId="14" borderId="2" xfId="0" applyNumberFormat="1" applyFont="1" applyFill="1" applyBorder="1" applyAlignment="1">
      <alignment vertical="center" wrapText="1"/>
    </xf>
    <xf numFmtId="0" fontId="6" fillId="14" borderId="2" xfId="0" applyFont="1" applyFill="1" applyBorder="1" applyAlignment="1">
      <alignment vertical="center" wrapText="1"/>
    </xf>
    <xf numFmtId="0" fontId="18" fillId="14" borderId="2" xfId="0" applyFont="1" applyFill="1" applyBorder="1" applyAlignment="1">
      <alignment vertical="center" wrapText="1"/>
    </xf>
    <xf numFmtId="3" fontId="6" fillId="14" borderId="2" xfId="0" applyNumberFormat="1" applyFont="1" applyFill="1" applyBorder="1" applyAlignment="1">
      <alignment vertical="center" wrapText="1"/>
    </xf>
    <xf numFmtId="0" fontId="5" fillId="14" borderId="16" xfId="0" applyFont="1" applyFill="1" applyBorder="1" applyAlignment="1">
      <alignment vertical="center" wrapText="1"/>
    </xf>
    <xf numFmtId="49" fontId="5" fillId="14" borderId="16" xfId="0" applyNumberFormat="1" applyFont="1" applyFill="1" applyBorder="1" applyAlignment="1">
      <alignment vertical="center" wrapText="1"/>
    </xf>
    <xf numFmtId="0" fontId="6" fillId="14" borderId="16" xfId="0" applyFont="1" applyFill="1" applyBorder="1" applyAlignment="1">
      <alignment vertical="center" wrapText="1"/>
    </xf>
    <xf numFmtId="0" fontId="18" fillId="14" borderId="16" xfId="0" applyFont="1" applyFill="1" applyBorder="1" applyAlignment="1">
      <alignment vertical="center" wrapText="1"/>
    </xf>
    <xf numFmtId="3" fontId="6" fillId="14" borderId="16" xfId="0" applyNumberFormat="1" applyFont="1" applyFill="1" applyBorder="1" applyAlignment="1">
      <alignment vertical="center" wrapText="1"/>
    </xf>
    <xf numFmtId="0" fontId="11" fillId="0" borderId="1" xfId="0" applyFont="1" applyBorder="1" applyAlignment="1">
      <alignment horizontal="center" vertical="center"/>
    </xf>
    <xf numFmtId="0" fontId="12" fillId="0" borderId="1" xfId="0" applyFont="1" applyBorder="1" applyAlignment="1">
      <alignment horizontal="center" vertical="center"/>
    </xf>
    <xf numFmtId="0" fontId="26" fillId="0" borderId="1" xfId="0" applyFont="1" applyBorder="1" applyAlignment="1">
      <alignment vertical="center" wrapText="1"/>
    </xf>
    <xf numFmtId="0" fontId="32" fillId="0" borderId="1" xfId="0" applyFont="1" applyBorder="1" applyAlignment="1">
      <alignment horizontal="center" vertical="center"/>
    </xf>
    <xf numFmtId="0" fontId="27" fillId="0" borderId="1" xfId="0" applyFont="1" applyBorder="1" applyAlignment="1">
      <alignment vertical="center" wrapText="1"/>
    </xf>
    <xf numFmtId="0" fontId="12" fillId="0" borderId="1" xfId="0" applyFont="1" applyBorder="1" applyAlignment="1">
      <alignment horizontal="center" vertical="center"/>
    </xf>
    <xf numFmtId="0" fontId="33" fillId="0" borderId="1" xfId="0" applyFont="1" applyBorder="1" applyAlignment="1">
      <alignment horizontal="center" vertical="center"/>
    </xf>
    <xf numFmtId="0" fontId="6" fillId="0" borderId="1" xfId="0" applyFont="1" applyBorder="1" applyAlignment="1">
      <alignment vertical="center" wrapText="1"/>
    </xf>
    <xf numFmtId="0" fontId="5" fillId="0" borderId="17" xfId="0" applyFont="1" applyBorder="1" applyAlignment="1">
      <alignment vertical="center" wrapText="1"/>
    </xf>
    <xf numFmtId="3" fontId="5"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6" fillId="0" borderId="15" xfId="0" applyFont="1" applyBorder="1" applyAlignment="1">
      <alignment vertical="center" wrapText="1"/>
    </xf>
    <xf numFmtId="0" fontId="6" fillId="0" borderId="2" xfId="0" applyFont="1" applyBorder="1" applyAlignment="1">
      <alignment vertical="center" wrapText="1"/>
    </xf>
    <xf numFmtId="49" fontId="11" fillId="0" borderId="2" xfId="0" applyNumberFormat="1" applyFont="1" applyBorder="1" applyAlignment="1">
      <alignment vertical="center" wrapText="1"/>
    </xf>
    <xf numFmtId="3" fontId="6" fillId="0" borderId="2" xfId="0" applyNumberFormat="1" applyFont="1" applyBorder="1" applyAlignment="1">
      <alignment vertical="center" wrapText="1"/>
    </xf>
    <xf numFmtId="0" fontId="4" fillId="0" borderId="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protection locked="0"/>
    </xf>
    <xf numFmtId="0" fontId="4" fillId="0" borderId="8" xfId="0" applyFont="1" applyBorder="1" applyAlignment="1" applyProtection="1">
      <alignment horizontal="center" vertical="center" wrapText="1"/>
      <protection locked="0"/>
    </xf>
    <xf numFmtId="3" fontId="29" fillId="0" borderId="1" xfId="0" applyNumberFormat="1" applyFont="1" applyBorder="1" applyAlignment="1">
      <alignment horizontal="right" vertical="center" wrapText="1"/>
    </xf>
    <xf numFmtId="49" fontId="5" fillId="0" borderId="1" xfId="0" applyNumberFormat="1" applyFont="1" applyBorder="1" applyAlignment="1">
      <alignment horizontal="right" vertical="center" wrapText="1"/>
    </xf>
    <xf numFmtId="0" fontId="3" fillId="0" borderId="1" xfId="0" applyFont="1" applyBorder="1" applyAlignment="1" applyProtection="1">
      <alignment horizontal="left" vertical="center"/>
      <protection locked="0"/>
    </xf>
    <xf numFmtId="0" fontId="2" fillId="0" borderId="0" xfId="0" applyFont="1" applyAlignment="1" applyProtection="1">
      <alignment horizontal="center" vertical="top" wrapText="1"/>
      <protection locked="0"/>
    </xf>
    <xf numFmtId="0" fontId="2" fillId="0" borderId="0" xfId="0" applyFont="1" applyAlignment="1" applyProtection="1">
      <alignment horizontal="left" vertical="top" wrapText="1"/>
      <protection locked="0"/>
    </xf>
    <xf numFmtId="0" fontId="2" fillId="0" borderId="0" xfId="0" applyFont="1" applyAlignment="1" applyProtection="1">
      <alignment horizontal="left" vertical="top"/>
      <protection locked="0"/>
    </xf>
    <xf numFmtId="0" fontId="6" fillId="0" borderId="12" xfId="0" applyFont="1" applyBorder="1" applyAlignment="1">
      <alignment vertical="center" wrapText="1"/>
    </xf>
    <xf numFmtId="0" fontId="6" fillId="0" borderId="14" xfId="0" applyFont="1" applyBorder="1" applyAlignment="1">
      <alignment vertical="center" wrapText="1"/>
    </xf>
    <xf numFmtId="0" fontId="5" fillId="0" borderId="7" xfId="0" applyFont="1" applyBorder="1" applyAlignment="1">
      <alignment vertical="center" wrapText="1"/>
    </xf>
    <xf numFmtId="0" fontId="5" fillId="0" borderId="11" xfId="0" applyFont="1" applyBorder="1" applyAlignment="1">
      <alignment vertical="center" wrapText="1"/>
    </xf>
    <xf numFmtId="3" fontId="5" fillId="0" borderId="12" xfId="0" applyNumberFormat="1" applyFont="1" applyBorder="1" applyAlignment="1">
      <alignment horizontal="right" vertical="center" wrapText="1"/>
    </xf>
    <xf numFmtId="3" fontId="5" fillId="0" borderId="14" xfId="0" applyNumberFormat="1" applyFont="1" applyBorder="1" applyAlignment="1">
      <alignment horizontal="right" vertical="center" wrapText="1"/>
    </xf>
    <xf numFmtId="0" fontId="6" fillId="0" borderId="1" xfId="0" applyFont="1" applyBorder="1" applyAlignment="1">
      <alignment vertical="center" wrapText="1"/>
    </xf>
    <xf numFmtId="0" fontId="5" fillId="0" borderId="17" xfId="0" applyFont="1" applyBorder="1" applyAlignment="1">
      <alignment vertical="center" wrapText="1"/>
    </xf>
    <xf numFmtId="3" fontId="5" fillId="0" borderId="1" xfId="0" applyNumberFormat="1" applyFont="1" applyBorder="1" applyAlignment="1">
      <alignment horizontal="right" vertical="center" wrapText="1"/>
    </xf>
    <xf numFmtId="0" fontId="2" fillId="0" borderId="0" xfId="0" applyFont="1" applyAlignment="1">
      <alignment horizontal="left" vertical="top" wrapText="1"/>
    </xf>
    <xf numFmtId="0" fontId="2" fillId="0" borderId="0" xfId="0" applyFont="1" applyAlignment="1">
      <alignment horizontal="left" vertical="top"/>
    </xf>
    <xf numFmtId="3" fontId="11" fillId="0" borderId="1" xfId="0" applyNumberFormat="1" applyFont="1" applyBorder="1" applyAlignment="1">
      <alignment horizontal="center" vertical="center"/>
    </xf>
    <xf numFmtId="0" fontId="6" fillId="0" borderId="1" xfId="0" applyFont="1" applyBorder="1" applyAlignment="1">
      <alignment horizontal="center" vertical="center" wrapText="1"/>
    </xf>
    <xf numFmtId="3" fontId="6" fillId="0" borderId="1" xfId="0" applyNumberFormat="1" applyFont="1" applyBorder="1" applyAlignment="1">
      <alignment horizontal="right" vertical="center" wrapText="1"/>
    </xf>
    <xf numFmtId="0" fontId="11" fillId="0" borderId="1" xfId="0" applyFont="1" applyBorder="1" applyAlignment="1">
      <alignment horizontal="center" vertical="center"/>
    </xf>
    <xf numFmtId="0" fontId="12" fillId="0" borderId="1" xfId="0" applyFont="1" applyBorder="1" applyAlignment="1">
      <alignment vertical="center"/>
    </xf>
    <xf numFmtId="0" fontId="11" fillId="0" borderId="1" xfId="0" applyFont="1" applyBorder="1" applyAlignment="1">
      <alignment vertical="center"/>
    </xf>
    <xf numFmtId="0" fontId="5" fillId="0" borderId="1" xfId="0" applyFont="1" applyBorder="1" applyAlignment="1">
      <alignment vertical="center" wrapText="1"/>
    </xf>
    <xf numFmtId="3" fontId="6" fillId="0" borderId="12" xfId="0" applyNumberFormat="1" applyFont="1" applyBorder="1" applyAlignment="1">
      <alignment horizontal="center" vertical="center"/>
    </xf>
    <xf numFmtId="3" fontId="6" fillId="0" borderId="14" xfId="0" applyNumberFormat="1" applyFont="1" applyBorder="1" applyAlignment="1">
      <alignment horizontal="center" vertical="center"/>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12" fillId="0" borderId="12" xfId="0" applyFont="1" applyBorder="1" applyAlignment="1">
      <alignment horizontal="center" vertical="center"/>
    </xf>
    <xf numFmtId="0" fontId="12" fillId="0" borderId="14" xfId="0" applyFont="1" applyBorder="1" applyAlignment="1">
      <alignment horizontal="center" vertical="center"/>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12" fillId="0" borderId="1" xfId="0" applyFont="1" applyBorder="1" applyAlignment="1">
      <alignment horizontal="center" vertical="center"/>
    </xf>
    <xf numFmtId="3" fontId="11" fillId="0" borderId="1" xfId="0" applyNumberFormat="1" applyFont="1" applyBorder="1" applyAlignment="1">
      <alignment horizontal="right" vertical="center"/>
    </xf>
    <xf numFmtId="3" fontId="11" fillId="0" borderId="1" xfId="0" applyNumberFormat="1" applyFont="1" applyBorder="1" applyAlignment="1">
      <alignment vertical="center"/>
    </xf>
    <xf numFmtId="0" fontId="6" fillId="0" borderId="2" xfId="0" applyFont="1" applyBorder="1" applyAlignment="1">
      <alignment vertical="center" wrapText="1"/>
    </xf>
    <xf numFmtId="3" fontId="6" fillId="0" borderId="2" xfId="0" applyNumberFormat="1" applyFont="1" applyBorder="1" applyAlignment="1">
      <alignment vertical="center" wrapText="1"/>
    </xf>
    <xf numFmtId="49" fontId="11" fillId="0" borderId="2" xfId="0" applyNumberFormat="1" applyFont="1" applyBorder="1" applyAlignment="1">
      <alignment vertical="center" wrapText="1"/>
    </xf>
    <xf numFmtId="0" fontId="18" fillId="0" borderId="2" xfId="0" applyFont="1" applyBorder="1" applyAlignment="1">
      <alignment vertical="center" wrapText="1"/>
    </xf>
    <xf numFmtId="0" fontId="6" fillId="12" borderId="15" xfId="0" applyFont="1" applyFill="1" applyBorder="1" applyAlignment="1">
      <alignment vertical="center" wrapText="1"/>
    </xf>
    <xf numFmtId="0" fontId="6" fillId="12" borderId="3" xfId="0" applyFont="1" applyFill="1" applyBorder="1" applyAlignment="1">
      <alignment vertical="center" wrapText="1"/>
    </xf>
    <xf numFmtId="3" fontId="6" fillId="12" borderId="15" xfId="0" applyNumberFormat="1" applyFont="1" applyFill="1" applyBorder="1" applyAlignment="1">
      <alignment vertical="center" wrapText="1"/>
    </xf>
    <xf numFmtId="3" fontId="6" fillId="12" borderId="3" xfId="0" applyNumberFormat="1" applyFont="1" applyFill="1" applyBorder="1" applyAlignment="1">
      <alignment vertical="center" wrapText="1"/>
    </xf>
    <xf numFmtId="0" fontId="5" fillId="12" borderId="15" xfId="0" applyFont="1" applyFill="1" applyBorder="1" applyAlignment="1">
      <alignment vertical="center" wrapText="1"/>
    </xf>
    <xf numFmtId="0" fontId="5" fillId="12" borderId="3" xfId="0" applyFont="1" applyFill="1" applyBorder="1" applyAlignment="1">
      <alignment vertical="center" wrapText="1"/>
    </xf>
    <xf numFmtId="49" fontId="5" fillId="12" borderId="15" xfId="0" applyNumberFormat="1" applyFont="1" applyFill="1" applyBorder="1" applyAlignment="1">
      <alignment vertical="center" wrapText="1"/>
    </xf>
    <xf numFmtId="49" fontId="5" fillId="12" borderId="3" xfId="0" applyNumberFormat="1" applyFont="1" applyFill="1" applyBorder="1" applyAlignment="1">
      <alignment vertical="center" wrapText="1"/>
    </xf>
    <xf numFmtId="0" fontId="18" fillId="12" borderId="15" xfId="0" applyFont="1" applyFill="1" applyBorder="1" applyAlignment="1">
      <alignment vertical="center" wrapText="1"/>
    </xf>
    <xf numFmtId="0" fontId="18" fillId="12" borderId="3" xfId="0" applyFont="1" applyFill="1" applyBorder="1" applyAlignment="1">
      <alignment vertical="center" wrapText="1"/>
    </xf>
    <xf numFmtId="0" fontId="6" fillId="0" borderId="15" xfId="0" applyFont="1" applyBorder="1" applyAlignment="1">
      <alignment vertical="center" wrapText="1"/>
    </xf>
    <xf numFmtId="0" fontId="6" fillId="0" borderId="3" xfId="0" applyFont="1" applyBorder="1" applyAlignment="1">
      <alignment vertical="center" wrapText="1"/>
    </xf>
    <xf numFmtId="3" fontId="6" fillId="0" borderId="15" xfId="0" applyNumberFormat="1" applyFont="1" applyBorder="1" applyAlignment="1">
      <alignment vertical="center" wrapText="1"/>
    </xf>
    <xf numFmtId="3" fontId="6" fillId="0" borderId="3" xfId="0" applyNumberFormat="1" applyFont="1" applyBorder="1" applyAlignment="1">
      <alignment vertical="center" wrapText="1"/>
    </xf>
    <xf numFmtId="49" fontId="11" fillId="0" borderId="15" xfId="0" applyNumberFormat="1" applyFont="1" applyBorder="1" applyAlignment="1">
      <alignment vertical="center" wrapText="1"/>
    </xf>
    <xf numFmtId="49" fontId="11" fillId="0" borderId="3" xfId="0" applyNumberFormat="1" applyFont="1" applyBorder="1" applyAlignment="1">
      <alignment vertical="center" wrapText="1"/>
    </xf>
    <xf numFmtId="0" fontId="18" fillId="0" borderId="15" xfId="0" applyFont="1" applyBorder="1" applyAlignment="1">
      <alignment vertical="center" wrapText="1"/>
    </xf>
    <xf numFmtId="0" fontId="18" fillId="0" borderId="3" xfId="0" applyFont="1" applyBorder="1" applyAlignment="1">
      <alignment vertical="center" wrapText="1"/>
    </xf>
    <xf numFmtId="49" fontId="6" fillId="0" borderId="15" xfId="0" applyNumberFormat="1" applyFont="1" applyBorder="1" applyAlignment="1">
      <alignment vertical="center" wrapText="1"/>
    </xf>
    <xf numFmtId="49" fontId="6" fillId="0" borderId="3" xfId="0" applyNumberFormat="1" applyFont="1" applyBorder="1" applyAlignment="1">
      <alignment vertical="center" wrapText="1"/>
    </xf>
    <xf numFmtId="0" fontId="6" fillId="12" borderId="16" xfId="0" applyFont="1" applyFill="1" applyBorder="1" applyAlignment="1">
      <alignment vertical="center" wrapText="1"/>
    </xf>
    <xf numFmtId="3" fontId="6" fillId="12" borderId="16" xfId="0" applyNumberFormat="1" applyFont="1" applyFill="1" applyBorder="1" applyAlignment="1">
      <alignment vertical="center" wrapText="1"/>
    </xf>
    <xf numFmtId="0" fontId="5" fillId="12" borderId="16" xfId="0" applyFont="1" applyFill="1" applyBorder="1" applyAlignment="1">
      <alignment vertical="center" wrapText="1"/>
    </xf>
    <xf numFmtId="49" fontId="5" fillId="12" borderId="16" xfId="0" applyNumberFormat="1" applyFont="1" applyFill="1" applyBorder="1" applyAlignment="1">
      <alignment vertical="center" wrapText="1"/>
    </xf>
    <xf numFmtId="0" fontId="11" fillId="12" borderId="15" xfId="0" applyFont="1" applyFill="1" applyBorder="1" applyAlignment="1">
      <alignment vertical="center" wrapText="1"/>
    </xf>
    <xf numFmtId="0" fontId="11" fillId="12" borderId="16" xfId="0" applyFont="1" applyFill="1" applyBorder="1" applyAlignment="1">
      <alignment vertical="center" wrapText="1"/>
    </xf>
    <xf numFmtId="0" fontId="11" fillId="12" borderId="3" xfId="0" applyFont="1" applyFill="1" applyBorder="1" applyAlignment="1">
      <alignment vertical="center" wrapText="1"/>
    </xf>
    <xf numFmtId="0" fontId="6" fillId="0" borderId="16" xfId="0" applyFont="1" applyBorder="1" applyAlignment="1">
      <alignment vertical="center" wrapText="1"/>
    </xf>
    <xf numFmtId="3" fontId="6" fillId="0" borderId="16" xfId="0" applyNumberFormat="1" applyFont="1" applyBorder="1" applyAlignment="1">
      <alignment vertical="center" wrapText="1"/>
    </xf>
    <xf numFmtId="49" fontId="11" fillId="0" borderId="16" xfId="0" applyNumberFormat="1" applyFont="1" applyBorder="1" applyAlignment="1">
      <alignment vertical="center" wrapText="1"/>
    </xf>
    <xf numFmtId="0" fontId="18" fillId="0" borderId="16" xfId="0" applyFont="1" applyBorder="1" applyAlignment="1">
      <alignment vertical="center" wrapText="1"/>
    </xf>
    <xf numFmtId="0" fontId="19" fillId="0" borderId="15" xfId="0" applyFont="1" applyBorder="1" applyAlignment="1">
      <alignment vertical="center" wrapText="1"/>
    </xf>
    <xf numFmtId="0" fontId="19" fillId="0" borderId="3" xfId="0" applyFont="1" applyBorder="1" applyAlignment="1">
      <alignment vertical="center" wrapText="1"/>
    </xf>
    <xf numFmtId="0" fontId="19" fillId="12" borderId="15" xfId="0" applyFont="1" applyFill="1" applyBorder="1" applyAlignment="1">
      <alignment vertical="center" wrapText="1"/>
    </xf>
    <xf numFmtId="0" fontId="19" fillId="12" borderId="3" xfId="0" applyFont="1" applyFill="1" applyBorder="1" applyAlignment="1">
      <alignment vertical="center" wrapText="1"/>
    </xf>
    <xf numFmtId="0" fontId="2" fillId="0" borderId="0" xfId="0" applyFont="1" applyAlignment="1">
      <alignment horizontal="justify" vertical="top" wrapText="1"/>
    </xf>
    <xf numFmtId="0" fontId="2" fillId="0" borderId="0" xfId="0" applyFont="1" applyAlignment="1">
      <alignment horizontal="justify" vertical="top"/>
    </xf>
    <xf numFmtId="0" fontId="2" fillId="0" borderId="0" xfId="0" applyFont="1" applyAlignment="1">
      <alignment horizontal="justify" wrapText="1"/>
    </xf>
    <xf numFmtId="0" fontId="2" fillId="0" borderId="0" xfId="0" applyFont="1" applyAlignment="1">
      <alignment horizontal="justify"/>
    </xf>
    <xf numFmtId="0" fontId="2" fillId="0" borderId="0" xfId="0" applyFont="1" applyAlignment="1">
      <alignment horizontal="left" wrapText="1"/>
    </xf>
    <xf numFmtId="0" fontId="2" fillId="0" borderId="0" xfId="0" applyFont="1" applyAlignment="1">
      <alignment horizontal="left"/>
    </xf>
    <xf numFmtId="0" fontId="1" fillId="0" borderId="12"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22" xfId="0" applyFont="1" applyBorder="1" applyAlignment="1">
      <alignment horizontal="center" vertical="center"/>
    </xf>
    <xf numFmtId="0" fontId="1" fillId="0" borderId="23"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24" xfId="0" applyFont="1" applyBorder="1" applyAlignment="1">
      <alignment horizontal="left"/>
    </xf>
    <xf numFmtId="0" fontId="1" fillId="0" borderId="25" xfId="0" applyFont="1" applyBorder="1" applyAlignment="1">
      <alignment horizontal="left"/>
    </xf>
    <xf numFmtId="0" fontId="1" fillId="0" borderId="24" xfId="0" applyFont="1" applyBorder="1" applyAlignment="1">
      <alignment horizontal="left" vertical="center"/>
    </xf>
    <xf numFmtId="0" fontId="1" fillId="0" borderId="25" xfId="0" applyFont="1" applyBorder="1" applyAlignment="1">
      <alignment horizontal="left" vertical="center"/>
    </xf>
    <xf numFmtId="0" fontId="0" fillId="0" borderId="1" xfId="0" applyBorder="1" applyAlignment="1">
      <alignment horizontal="center"/>
    </xf>
    <xf numFmtId="0" fontId="0" fillId="0" borderId="0" xfId="0" applyAlignment="1">
      <alignment horizont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22" xfId="0" applyFont="1" applyBorder="1" applyAlignment="1">
      <alignment horizontal="left" vertical="center"/>
    </xf>
    <xf numFmtId="0" fontId="1" fillId="0" borderId="11" xfId="0" applyFont="1" applyBorder="1" applyAlignment="1">
      <alignment horizontal="left" vertical="center"/>
    </xf>
    <xf numFmtId="0" fontId="1" fillId="0" borderId="23" xfId="0" applyFont="1" applyBorder="1" applyAlignment="1">
      <alignment horizontal="left" vertical="center"/>
    </xf>
    <xf numFmtId="0" fontId="1" fillId="0" borderId="1" xfId="0" applyFont="1" applyBorder="1" applyAlignment="1">
      <alignment horizontal="center"/>
    </xf>
    <xf numFmtId="0" fontId="1" fillId="0" borderId="24" xfId="0" applyFont="1" applyBorder="1" applyAlignment="1">
      <alignment vertical="top"/>
    </xf>
    <xf numFmtId="0" fontId="1" fillId="0" borderId="25" xfId="0" applyFont="1" applyBorder="1" applyAlignment="1">
      <alignment vertical="top"/>
    </xf>
    <xf numFmtId="0" fontId="1" fillId="0" borderId="24" xfId="0" applyFont="1" applyBorder="1" applyAlignment="1"/>
    <xf numFmtId="0" fontId="1" fillId="0" borderId="25" xfId="0" applyFont="1" applyBorder="1" applyAlignment="1"/>
  </cellXfs>
  <cellStyles count="1">
    <cellStyle name="Normal" xfId="0" builtinId="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B2:F19"/>
  <sheetViews>
    <sheetView workbookViewId="0">
      <selection activeCell="B3" sqref="B3:E3"/>
    </sheetView>
  </sheetViews>
  <sheetFormatPr defaultRowHeight="15.75"/>
  <cols>
    <col min="1" max="1" width="2.85546875" style="1" customWidth="1"/>
    <col min="2" max="2" width="9.140625" style="1"/>
    <col min="3" max="3" width="37.7109375" style="1" customWidth="1"/>
    <col min="4" max="4" width="18.42578125" style="1" customWidth="1"/>
    <col min="5" max="5" width="15.85546875" style="1" customWidth="1"/>
    <col min="6" max="6" width="3" style="1" customWidth="1"/>
    <col min="7" max="16384" width="9.140625" style="1"/>
  </cols>
  <sheetData>
    <row r="2" spans="2:6" ht="152.25" customHeight="1">
      <c r="B2" s="462" t="s">
        <v>725</v>
      </c>
      <c r="C2" s="462"/>
      <c r="D2" s="462"/>
      <c r="E2" s="462"/>
      <c r="F2" s="462"/>
    </row>
    <row r="3" spans="2:6" ht="86.25" customHeight="1">
      <c r="B3" s="461" t="s">
        <v>726</v>
      </c>
      <c r="C3" s="461"/>
      <c r="D3" s="461"/>
      <c r="E3" s="461"/>
    </row>
    <row r="4" spans="2:6" ht="79.5" customHeight="1">
      <c r="B4" s="462" t="s">
        <v>622</v>
      </c>
      <c r="C4" s="462"/>
      <c r="D4" s="462"/>
      <c r="E4" s="462"/>
    </row>
    <row r="5" spans="2:6" ht="19.5" customHeight="1">
      <c r="B5" s="282"/>
      <c r="C5" s="282"/>
      <c r="D5" s="282"/>
      <c r="E5" s="282"/>
    </row>
    <row r="7" spans="2:6" ht="31.5">
      <c r="B7" s="2" t="s">
        <v>0</v>
      </c>
      <c r="C7" s="3" t="s">
        <v>3</v>
      </c>
      <c r="D7" s="4" t="s">
        <v>9</v>
      </c>
      <c r="E7" s="3" t="s">
        <v>10</v>
      </c>
    </row>
    <row r="8" spans="2:6" ht="47.25">
      <c r="B8" s="2">
        <v>1</v>
      </c>
      <c r="C8" s="5" t="s">
        <v>4</v>
      </c>
      <c r="D8" s="2" t="s">
        <v>11</v>
      </c>
      <c r="E8" s="6">
        <v>418619200</v>
      </c>
    </row>
    <row r="9" spans="2:6" ht="31.5">
      <c r="B9" s="2">
        <v>2</v>
      </c>
      <c r="C9" s="5" t="s">
        <v>5</v>
      </c>
      <c r="D9" s="2" t="s">
        <v>12</v>
      </c>
      <c r="E9" s="6">
        <v>422619200</v>
      </c>
    </row>
    <row r="10" spans="2:6" ht="31.5" customHeight="1">
      <c r="B10" s="2">
        <v>3</v>
      </c>
      <c r="C10" s="7" t="s">
        <v>6</v>
      </c>
      <c r="D10" s="3" t="s">
        <v>13</v>
      </c>
      <c r="E10" s="12">
        <v>-4000000</v>
      </c>
    </row>
    <row r="11" spans="2:6" ht="47.25">
      <c r="B11" s="2">
        <v>4</v>
      </c>
      <c r="C11" s="8" t="s">
        <v>7</v>
      </c>
      <c r="D11" s="2">
        <v>62</v>
      </c>
      <c r="E11" s="6"/>
    </row>
    <row r="12" spans="2:6" ht="31.5">
      <c r="B12" s="2">
        <v>5</v>
      </c>
      <c r="C12" s="9" t="s">
        <v>8</v>
      </c>
      <c r="D12" s="3" t="s">
        <v>14</v>
      </c>
      <c r="E12" s="12">
        <v>-4000000</v>
      </c>
    </row>
    <row r="13" spans="2:6" ht="31.5" customHeight="1">
      <c r="B13" s="3" t="s">
        <v>1</v>
      </c>
      <c r="C13" s="460" t="s">
        <v>15</v>
      </c>
      <c r="D13" s="460"/>
      <c r="E13" s="460"/>
    </row>
    <row r="14" spans="2:6" ht="31.5" customHeight="1">
      <c r="B14" s="2">
        <v>1</v>
      </c>
      <c r="C14" s="10" t="s">
        <v>16</v>
      </c>
      <c r="D14" s="2">
        <v>91</v>
      </c>
      <c r="E14" s="11">
        <v>10000000</v>
      </c>
    </row>
    <row r="15" spans="2:6" ht="47.25">
      <c r="B15" s="2">
        <v>2</v>
      </c>
      <c r="C15" s="5" t="s">
        <v>17</v>
      </c>
      <c r="D15" s="2">
        <v>92</v>
      </c>
      <c r="E15" s="11"/>
    </row>
    <row r="16" spans="2:6" ht="31.5">
      <c r="B16" s="2">
        <v>3</v>
      </c>
      <c r="C16" s="5" t="s">
        <v>18</v>
      </c>
      <c r="D16" s="2">
        <v>3</v>
      </c>
      <c r="E16" s="11"/>
    </row>
    <row r="17" spans="2:5" ht="47.25">
      <c r="B17" s="2">
        <v>4</v>
      </c>
      <c r="C17" s="5" t="s">
        <v>19</v>
      </c>
      <c r="D17" s="2">
        <v>6211</v>
      </c>
      <c r="E17" s="11"/>
    </row>
    <row r="18" spans="2:5" ht="31.5" customHeight="1">
      <c r="B18" s="2">
        <v>5</v>
      </c>
      <c r="C18" s="5" t="s">
        <v>20</v>
      </c>
      <c r="D18" s="2">
        <v>61</v>
      </c>
      <c r="E18" s="11">
        <v>6000000</v>
      </c>
    </row>
    <row r="19" spans="2:5" ht="32.25" customHeight="1">
      <c r="B19" s="3" t="s">
        <v>2</v>
      </c>
      <c r="C19" s="7" t="s">
        <v>21</v>
      </c>
      <c r="D19" s="4" t="s">
        <v>22</v>
      </c>
      <c r="E19" s="12">
        <v>4000000</v>
      </c>
    </row>
  </sheetData>
  <mergeCells count="4">
    <mergeCell ref="C13:E13"/>
    <mergeCell ref="B3:E3"/>
    <mergeCell ref="B4:E4"/>
    <mergeCell ref="B2:F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topLeftCell="B1"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7.xml><?xml version="1.0" encoding="utf-8"?>
<worksheet xmlns="http://schemas.openxmlformats.org/spreadsheetml/2006/main" xmlns:r="http://schemas.openxmlformats.org/officeDocument/2006/relationships">
  <dimension ref="A1"/>
  <sheetViews>
    <sheetView topLeftCell="B1" workbookViewId="0"/>
  </sheetViews>
  <sheetFormatPr defaultRowHeight="15"/>
  <sheetData/>
  <pageMargins left="0.7" right="0.7" top="0.75" bottom="0.75" header="0.3" footer="0.3"/>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B2:D53"/>
  <sheetViews>
    <sheetView topLeftCell="A16" workbookViewId="0">
      <selection activeCell="D9" sqref="D9"/>
    </sheetView>
  </sheetViews>
  <sheetFormatPr defaultRowHeight="15"/>
  <cols>
    <col min="1" max="1" width="1.42578125" style="13" customWidth="1"/>
    <col min="2" max="2" width="11.42578125" style="13" customWidth="1"/>
    <col min="3" max="3" width="58.28515625" style="13" customWidth="1"/>
    <col min="4" max="4" width="14.5703125" style="13" customWidth="1"/>
    <col min="5" max="5" width="1.42578125" style="13" customWidth="1"/>
    <col min="6" max="16384" width="9.140625" style="13"/>
  </cols>
  <sheetData>
    <row r="2" spans="2:4" ht="45" customHeight="1">
      <c r="B2" s="462" t="s">
        <v>539</v>
      </c>
      <c r="C2" s="463"/>
      <c r="D2" s="463"/>
    </row>
    <row r="4" spans="2:4" ht="28.5">
      <c r="B4" s="16" t="s">
        <v>23</v>
      </c>
      <c r="C4" s="17" t="s">
        <v>24</v>
      </c>
      <c r="D4" s="17" t="s">
        <v>623</v>
      </c>
    </row>
    <row r="5" spans="2:4">
      <c r="B5" s="18">
        <v>1</v>
      </c>
      <c r="C5" s="18">
        <v>2</v>
      </c>
      <c r="D5" s="18">
        <v>3</v>
      </c>
    </row>
    <row r="6" spans="2:4" ht="15" customHeight="1">
      <c r="B6" s="17">
        <v>3</v>
      </c>
      <c r="C6" s="19" t="s">
        <v>25</v>
      </c>
      <c r="D6" s="29"/>
    </row>
    <row r="7" spans="2:4">
      <c r="B7" s="21">
        <v>3111</v>
      </c>
      <c r="C7" s="22" t="s">
        <v>25</v>
      </c>
      <c r="D7" s="20">
        <v>0</v>
      </c>
    </row>
    <row r="8" spans="2:4">
      <c r="B8" s="17">
        <v>7</v>
      </c>
      <c r="C8" s="23" t="s">
        <v>26</v>
      </c>
      <c r="D8" s="24">
        <v>418619200</v>
      </c>
    </row>
    <row r="9" spans="2:4" ht="30">
      <c r="B9" s="21">
        <v>7111</v>
      </c>
      <c r="C9" s="25" t="s">
        <v>27</v>
      </c>
      <c r="D9" s="26">
        <v>121400000</v>
      </c>
    </row>
    <row r="10" spans="2:4">
      <c r="B10" s="21">
        <v>7131</v>
      </c>
      <c r="C10" s="22" t="s">
        <v>28</v>
      </c>
      <c r="D10" s="26">
        <v>20000000</v>
      </c>
    </row>
    <row r="11" spans="2:4">
      <c r="B11" s="21">
        <v>7133</v>
      </c>
      <c r="C11" s="22" t="s">
        <v>29</v>
      </c>
      <c r="D11" s="26">
        <v>2000000</v>
      </c>
    </row>
    <row r="12" spans="2:4">
      <c r="B12" s="21">
        <v>7134</v>
      </c>
      <c r="C12" s="22" t="s">
        <v>30</v>
      </c>
      <c r="D12" s="26">
        <v>3000000</v>
      </c>
    </row>
    <row r="13" spans="2:4">
      <c r="B13" s="21">
        <v>7144</v>
      </c>
      <c r="C13" s="27" t="s">
        <v>31</v>
      </c>
      <c r="D13" s="26"/>
    </row>
    <row r="14" spans="2:4" ht="30">
      <c r="B14" s="21">
        <v>7145</v>
      </c>
      <c r="C14" s="25" t="s">
        <v>32</v>
      </c>
      <c r="D14" s="28">
        <v>6100000</v>
      </c>
    </row>
    <row r="15" spans="2:4" ht="30">
      <c r="B15" s="21">
        <v>7161</v>
      </c>
      <c r="C15" s="25" t="s">
        <v>33</v>
      </c>
      <c r="D15" s="26">
        <v>4000000</v>
      </c>
    </row>
    <row r="16" spans="2:4">
      <c r="B16" s="21">
        <v>7331</v>
      </c>
      <c r="C16" s="22" t="s">
        <v>34</v>
      </c>
      <c r="D16" s="26">
        <v>202300000</v>
      </c>
    </row>
    <row r="17" spans="2:4">
      <c r="B17" s="21">
        <v>7332</v>
      </c>
      <c r="C17" s="22" t="s">
        <v>35</v>
      </c>
      <c r="D17" s="26"/>
    </row>
    <row r="18" spans="2:4">
      <c r="B18" s="21">
        <v>7411</v>
      </c>
      <c r="C18" s="22" t="s">
        <v>36</v>
      </c>
      <c r="D18" s="26"/>
    </row>
    <row r="19" spans="2:4">
      <c r="B19" s="21">
        <v>7415</v>
      </c>
      <c r="C19" s="22" t="s">
        <v>37</v>
      </c>
      <c r="D19" s="26">
        <v>600000</v>
      </c>
    </row>
    <row r="20" spans="2:4" ht="30">
      <c r="B20" s="21">
        <v>7421</v>
      </c>
      <c r="C20" s="25" t="s">
        <v>38</v>
      </c>
      <c r="D20" s="26">
        <v>5000000</v>
      </c>
    </row>
    <row r="21" spans="2:4">
      <c r="B21" s="21">
        <v>7422</v>
      </c>
      <c r="C21" s="22" t="s">
        <v>39</v>
      </c>
      <c r="D21" s="20">
        <v>1600000</v>
      </c>
    </row>
    <row r="22" spans="2:4">
      <c r="B22" s="21">
        <v>7423</v>
      </c>
      <c r="C22" s="22" t="s">
        <v>636</v>
      </c>
      <c r="D22" s="20">
        <v>20000000</v>
      </c>
    </row>
    <row r="23" spans="2:4">
      <c r="B23" s="21">
        <v>7433</v>
      </c>
      <c r="C23" s="22" t="s">
        <v>40</v>
      </c>
      <c r="D23" s="20">
        <v>5000000</v>
      </c>
    </row>
    <row r="24" spans="2:4">
      <c r="B24" s="21">
        <v>7441</v>
      </c>
      <c r="C24" s="22" t="s">
        <v>41</v>
      </c>
      <c r="D24" s="20">
        <v>50000</v>
      </c>
    </row>
    <row r="25" spans="2:4">
      <c r="B25" s="21">
        <v>7451</v>
      </c>
      <c r="C25" s="22" t="s">
        <v>42</v>
      </c>
      <c r="D25" s="20">
        <v>25269200</v>
      </c>
    </row>
    <row r="26" spans="2:4">
      <c r="B26" s="21">
        <v>7711</v>
      </c>
      <c r="C26" s="22" t="s">
        <v>43</v>
      </c>
      <c r="D26" s="20">
        <v>2000000</v>
      </c>
    </row>
    <row r="27" spans="2:4">
      <c r="B27" s="21">
        <v>7721</v>
      </c>
      <c r="C27" s="22" t="s">
        <v>677</v>
      </c>
      <c r="D27" s="20">
        <v>300000</v>
      </c>
    </row>
    <row r="28" spans="2:4">
      <c r="B28" s="21">
        <v>8</v>
      </c>
      <c r="C28" s="23" t="s">
        <v>44</v>
      </c>
      <c r="D28" s="24">
        <f>SUM(D29)</f>
        <v>0</v>
      </c>
    </row>
    <row r="29" spans="2:4">
      <c r="B29" s="21">
        <v>8121</v>
      </c>
      <c r="C29" s="22" t="s">
        <v>45</v>
      </c>
      <c r="D29" s="20">
        <v>0</v>
      </c>
    </row>
    <row r="30" spans="2:4">
      <c r="B30" s="17">
        <v>9</v>
      </c>
      <c r="C30" s="30" t="s">
        <v>46</v>
      </c>
      <c r="D30" s="33">
        <f>SUM(D31:D32)</f>
        <v>10000000</v>
      </c>
    </row>
    <row r="31" spans="2:4" ht="30">
      <c r="B31" s="21">
        <v>9114</v>
      </c>
      <c r="C31" s="31" t="s">
        <v>47</v>
      </c>
      <c r="D31" s="28">
        <v>10000000</v>
      </c>
    </row>
    <row r="32" spans="2:4">
      <c r="B32" s="21">
        <v>9219</v>
      </c>
      <c r="C32" s="32" t="s">
        <v>48</v>
      </c>
      <c r="D32" s="28">
        <v>0</v>
      </c>
    </row>
    <row r="33" spans="2:4" ht="30" customHeight="1">
      <c r="B33" s="17" t="s">
        <v>50</v>
      </c>
      <c r="C33" s="23" t="s">
        <v>49</v>
      </c>
      <c r="D33" s="29">
        <f>SUM(D30,D28)</f>
        <v>10000000</v>
      </c>
    </row>
    <row r="34" spans="2:4">
      <c r="B34" s="17" t="s">
        <v>52</v>
      </c>
      <c r="C34" s="23" t="s">
        <v>51</v>
      </c>
      <c r="D34" s="29">
        <f>SUM(D30,D28,D8)</f>
        <v>428619200</v>
      </c>
    </row>
    <row r="35" spans="2:4" ht="30" customHeight="1">
      <c r="B35" s="17" t="s">
        <v>54</v>
      </c>
      <c r="C35" s="19" t="s">
        <v>53</v>
      </c>
      <c r="D35" s="29">
        <f>SUM(D30,D28,D8,D6)</f>
        <v>428619200</v>
      </c>
    </row>
    <row r="36" spans="2:4" ht="29.25">
      <c r="B36" s="21"/>
      <c r="C36" s="19" t="s">
        <v>55</v>
      </c>
      <c r="D36" s="34"/>
    </row>
    <row r="37" spans="2:4" ht="57">
      <c r="B37" s="16" t="s">
        <v>56</v>
      </c>
      <c r="C37" s="30" t="s">
        <v>57</v>
      </c>
      <c r="D37" s="34">
        <f>SUM(D30,D28,D8,D6,D36)</f>
        <v>428619200</v>
      </c>
    </row>
    <row r="38" spans="2:4">
      <c r="B38" s="14"/>
      <c r="D38" s="15"/>
    </row>
    <row r="39" spans="2:4">
      <c r="B39" s="14"/>
      <c r="D39" s="15"/>
    </row>
    <row r="40" spans="2:4">
      <c r="B40" s="14"/>
      <c r="D40" s="15"/>
    </row>
    <row r="41" spans="2:4">
      <c r="B41" s="14"/>
      <c r="D41" s="15"/>
    </row>
    <row r="42" spans="2:4">
      <c r="B42" s="14"/>
      <c r="D42" s="15"/>
    </row>
    <row r="43" spans="2:4">
      <c r="B43" s="14"/>
      <c r="D43" s="15"/>
    </row>
    <row r="44" spans="2:4">
      <c r="B44" s="14"/>
      <c r="D44" s="15"/>
    </row>
    <row r="45" spans="2:4">
      <c r="B45" s="14"/>
      <c r="D45" s="15"/>
    </row>
    <row r="46" spans="2:4">
      <c r="B46" s="14"/>
      <c r="D46" s="15"/>
    </row>
    <row r="47" spans="2:4">
      <c r="B47" s="14"/>
      <c r="D47" s="15"/>
    </row>
    <row r="48" spans="2:4">
      <c r="B48" s="14"/>
      <c r="D48" s="15"/>
    </row>
    <row r="49" spans="2:4">
      <c r="B49" s="14"/>
      <c r="D49" s="15"/>
    </row>
    <row r="50" spans="2:4">
      <c r="B50" s="14"/>
      <c r="D50" s="15"/>
    </row>
    <row r="51" spans="2:4">
      <c r="B51" s="14"/>
    </row>
    <row r="52" spans="2:4">
      <c r="B52" s="14"/>
    </row>
    <row r="53" spans="2:4">
      <c r="B53" s="14"/>
    </row>
  </sheetData>
  <mergeCells count="1">
    <mergeCell ref="B2:D2"/>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4.xml><?xml version="1.0" encoding="utf-8"?>
<worksheet xmlns="http://schemas.openxmlformats.org/spreadsheetml/2006/main" xmlns:r="http://schemas.openxmlformats.org/officeDocument/2006/relationships">
  <dimension ref="B2:F44"/>
  <sheetViews>
    <sheetView zoomScale="130" zoomScaleNormal="130" workbookViewId="0">
      <selection activeCell="J39" sqref="J39"/>
    </sheetView>
  </sheetViews>
  <sheetFormatPr defaultRowHeight="15"/>
  <cols>
    <col min="1" max="1" width="1.42578125" customWidth="1"/>
    <col min="2" max="2" width="8.28515625" customWidth="1"/>
    <col min="3" max="3" width="46" customWidth="1"/>
    <col min="4" max="4" width="11.5703125" customWidth="1"/>
    <col min="5" max="5" width="10.42578125" customWidth="1"/>
    <col min="6" max="6" width="12" customWidth="1"/>
  </cols>
  <sheetData>
    <row r="2" spans="2:6" ht="73.5" customHeight="1">
      <c r="B2" s="473" t="s">
        <v>541</v>
      </c>
      <c r="C2" s="474"/>
      <c r="D2" s="474"/>
      <c r="E2" s="474"/>
      <c r="F2" s="474"/>
    </row>
    <row r="3" spans="2:6" ht="15.75" thickBot="1"/>
    <row r="4" spans="2:6" ht="32.25" thickBot="1">
      <c r="B4" s="76" t="s">
        <v>147</v>
      </c>
      <c r="C4" s="77" t="s">
        <v>148</v>
      </c>
      <c r="D4" s="77" t="s">
        <v>103</v>
      </c>
      <c r="E4" s="77" t="s">
        <v>104</v>
      </c>
      <c r="F4" s="77" t="s">
        <v>105</v>
      </c>
    </row>
    <row r="5" spans="2:6" ht="15.75" thickBot="1">
      <c r="B5" s="106">
        <v>1</v>
      </c>
      <c r="C5" s="107">
        <v>2</v>
      </c>
      <c r="D5" s="108">
        <v>3</v>
      </c>
      <c r="E5" s="108">
        <v>5</v>
      </c>
      <c r="F5" s="108">
        <v>6</v>
      </c>
    </row>
    <row r="6" spans="2:6" ht="15" customHeight="1" thickBot="1">
      <c r="B6" s="412">
        <v>0</v>
      </c>
      <c r="C6" s="109" t="s">
        <v>149</v>
      </c>
      <c r="D6" s="110">
        <v>22000000</v>
      </c>
      <c r="E6" s="110" t="s">
        <v>150</v>
      </c>
      <c r="F6" s="110">
        <f>SUM(F7:F9)</f>
        <v>22000000</v>
      </c>
    </row>
    <row r="7" spans="2:6" ht="22.5" customHeight="1" thickBot="1">
      <c r="B7" s="337" t="s">
        <v>592</v>
      </c>
      <c r="C7" s="111" t="s">
        <v>151</v>
      </c>
      <c r="D7" s="112"/>
      <c r="E7" s="112"/>
      <c r="F7" s="112"/>
    </row>
    <row r="8" spans="2:6" ht="15" customHeight="1" thickBot="1">
      <c r="B8" s="337" t="s">
        <v>590</v>
      </c>
      <c r="C8" s="111" t="s">
        <v>152</v>
      </c>
      <c r="D8" s="112">
        <v>17000000</v>
      </c>
      <c r="E8" s="112" t="s">
        <v>150</v>
      </c>
      <c r="F8" s="112">
        <f>SUM(D8:E8)</f>
        <v>17000000</v>
      </c>
    </row>
    <row r="9" spans="2:6" ht="15" customHeight="1" thickBot="1">
      <c r="B9" s="337" t="s">
        <v>591</v>
      </c>
      <c r="C9" s="111" t="s">
        <v>153</v>
      </c>
      <c r="D9" s="112">
        <v>5000000</v>
      </c>
      <c r="E9" s="120"/>
      <c r="F9" s="112">
        <f>SUM(D9:E9)</f>
        <v>5000000</v>
      </c>
    </row>
    <row r="10" spans="2:6" ht="15" customHeight="1" thickBot="1">
      <c r="B10" s="412">
        <v>100</v>
      </c>
      <c r="C10" s="113" t="s">
        <v>154</v>
      </c>
      <c r="D10" s="110">
        <v>141386000</v>
      </c>
      <c r="E10" s="110" t="s">
        <v>150</v>
      </c>
      <c r="F10" s="110">
        <f>SUM(D10:E10)</f>
        <v>141386000</v>
      </c>
    </row>
    <row r="11" spans="2:6" ht="23.25" customHeight="1" thickBot="1">
      <c r="B11" s="106">
        <v>110</v>
      </c>
      <c r="C11" s="111" t="s">
        <v>155</v>
      </c>
      <c r="D11" s="120"/>
      <c r="E11" s="112"/>
      <c r="F11" s="112"/>
    </row>
    <row r="12" spans="2:6" ht="15" customHeight="1" thickBot="1">
      <c r="B12" s="106">
        <v>111</v>
      </c>
      <c r="C12" s="111" t="s">
        <v>156</v>
      </c>
      <c r="D12" s="112">
        <v>26441000</v>
      </c>
      <c r="E12" s="112" t="s">
        <v>150</v>
      </c>
      <c r="F12" s="112">
        <f t="shared" ref="F12:F42" si="0">SUM(D12:E12)</f>
        <v>26441000</v>
      </c>
    </row>
    <row r="13" spans="2:6" ht="15" customHeight="1" thickBot="1">
      <c r="B13" s="106">
        <v>112</v>
      </c>
      <c r="C13" s="111" t="s">
        <v>157</v>
      </c>
      <c r="D13" s="112"/>
      <c r="E13" s="112" t="s">
        <v>150</v>
      </c>
      <c r="F13" s="112"/>
    </row>
    <row r="14" spans="2:6" ht="15" customHeight="1" thickBot="1">
      <c r="B14" s="106">
        <v>130</v>
      </c>
      <c r="C14" s="111" t="s">
        <v>210</v>
      </c>
      <c r="D14" s="112">
        <v>91445000</v>
      </c>
      <c r="E14" s="112" t="s">
        <v>150</v>
      </c>
      <c r="F14" s="112">
        <f t="shared" si="0"/>
        <v>91445000</v>
      </c>
    </row>
    <row r="15" spans="2:6" ht="15" customHeight="1" thickBot="1">
      <c r="B15" s="106">
        <v>150</v>
      </c>
      <c r="C15" s="111" t="s">
        <v>158</v>
      </c>
      <c r="D15" s="112"/>
      <c r="E15" s="112" t="s">
        <v>150</v>
      </c>
      <c r="F15" s="112"/>
    </row>
    <row r="16" spans="2:6" ht="15" customHeight="1" thickBot="1">
      <c r="B16" s="106">
        <v>160</v>
      </c>
      <c r="C16" s="111" t="s">
        <v>159</v>
      </c>
      <c r="D16" s="112">
        <v>16000000</v>
      </c>
      <c r="E16" s="112" t="s">
        <v>150</v>
      </c>
      <c r="F16" s="112">
        <f t="shared" si="0"/>
        <v>16000000</v>
      </c>
    </row>
    <row r="17" spans="2:6" ht="15" customHeight="1" thickBot="1">
      <c r="B17" s="106">
        <v>170</v>
      </c>
      <c r="C17" s="111" t="s">
        <v>160</v>
      </c>
      <c r="D17" s="112">
        <v>7500000</v>
      </c>
      <c r="E17" s="120"/>
      <c r="F17" s="112">
        <f t="shared" si="0"/>
        <v>7500000</v>
      </c>
    </row>
    <row r="18" spans="2:6" ht="15" customHeight="1" thickBot="1">
      <c r="B18" s="123">
        <v>200</v>
      </c>
      <c r="C18" s="124" t="s">
        <v>161</v>
      </c>
      <c r="D18" s="125">
        <v>3200000</v>
      </c>
      <c r="E18" s="126"/>
      <c r="F18" s="110">
        <f t="shared" si="0"/>
        <v>3200000</v>
      </c>
    </row>
    <row r="19" spans="2:6" ht="15" customHeight="1" thickBot="1">
      <c r="B19" s="106">
        <v>220</v>
      </c>
      <c r="C19" s="111" t="s">
        <v>162</v>
      </c>
      <c r="D19" s="112">
        <v>200000</v>
      </c>
      <c r="E19" s="120"/>
      <c r="F19" s="112">
        <f t="shared" si="0"/>
        <v>200000</v>
      </c>
    </row>
    <row r="20" spans="2:6" ht="15" customHeight="1" thickBot="1">
      <c r="B20" s="308">
        <v>300</v>
      </c>
      <c r="C20" s="309" t="s">
        <v>573</v>
      </c>
      <c r="D20" s="310"/>
      <c r="E20" s="311"/>
      <c r="F20" s="310">
        <f>SUM(F21)</f>
        <v>3000000</v>
      </c>
    </row>
    <row r="21" spans="2:6" ht="15" customHeight="1" thickBot="1">
      <c r="B21" s="106">
        <v>360</v>
      </c>
      <c r="C21" s="111" t="s">
        <v>574</v>
      </c>
      <c r="D21" s="112">
        <v>3000000</v>
      </c>
      <c r="E21" s="120"/>
      <c r="F21" s="112">
        <f>SUM(D21:E21)</f>
        <v>3000000</v>
      </c>
    </row>
    <row r="22" spans="2:6" ht="15" customHeight="1" thickBot="1">
      <c r="B22" s="412">
        <v>400</v>
      </c>
      <c r="C22" s="113" t="s">
        <v>163</v>
      </c>
      <c r="D22" s="110">
        <v>65000000</v>
      </c>
      <c r="E22" s="110"/>
      <c r="F22" s="110">
        <f t="shared" si="0"/>
        <v>65000000</v>
      </c>
    </row>
    <row r="23" spans="2:6" ht="15" customHeight="1" thickBot="1">
      <c r="B23" s="106">
        <v>411</v>
      </c>
      <c r="C23" s="114" t="s">
        <v>164</v>
      </c>
      <c r="D23" s="112">
        <v>15000000</v>
      </c>
      <c r="E23" s="112"/>
      <c r="F23" s="112">
        <f t="shared" si="0"/>
        <v>15000000</v>
      </c>
    </row>
    <row r="24" spans="2:6" ht="15" customHeight="1" thickBot="1">
      <c r="B24" s="106">
        <v>421</v>
      </c>
      <c r="C24" s="111" t="s">
        <v>165</v>
      </c>
      <c r="D24" s="112">
        <v>5000000</v>
      </c>
      <c r="E24" s="112"/>
      <c r="F24" s="112">
        <f t="shared" si="0"/>
        <v>5000000</v>
      </c>
    </row>
    <row r="25" spans="2:6" ht="15" customHeight="1" thickBot="1">
      <c r="B25" s="106">
        <v>451</v>
      </c>
      <c r="C25" s="111" t="s">
        <v>166</v>
      </c>
      <c r="D25" s="112">
        <v>45000000</v>
      </c>
      <c r="E25" s="112"/>
      <c r="F25" s="112">
        <f t="shared" si="0"/>
        <v>45000000</v>
      </c>
    </row>
    <row r="26" spans="2:6" ht="15" customHeight="1" thickBot="1">
      <c r="B26" s="106">
        <v>473</v>
      </c>
      <c r="C26" s="111" t="s">
        <v>167</v>
      </c>
      <c r="D26" s="112"/>
      <c r="E26" s="112"/>
      <c r="F26" s="112"/>
    </row>
    <row r="27" spans="2:6" ht="15" customHeight="1" thickBot="1">
      <c r="B27" s="412">
        <v>500</v>
      </c>
      <c r="C27" s="115" t="s">
        <v>168</v>
      </c>
      <c r="D27" s="110">
        <v>3000000</v>
      </c>
      <c r="E27" s="110"/>
      <c r="F27" s="110">
        <f t="shared" si="0"/>
        <v>3000000</v>
      </c>
    </row>
    <row r="28" spans="2:6" ht="15" customHeight="1" thickBot="1">
      <c r="B28" s="411">
        <v>540</v>
      </c>
      <c r="C28" s="409" t="s">
        <v>575</v>
      </c>
      <c r="D28" s="410">
        <v>2000000</v>
      </c>
      <c r="E28" s="410"/>
      <c r="F28" s="410">
        <f>SUM(D28:E28)</f>
        <v>2000000</v>
      </c>
    </row>
    <row r="29" spans="2:6" ht="15" customHeight="1" thickBot="1">
      <c r="B29" s="106">
        <v>550</v>
      </c>
      <c r="C29" s="111" t="s">
        <v>169</v>
      </c>
      <c r="D29" s="112">
        <v>1000000</v>
      </c>
      <c r="E29" s="112"/>
      <c r="F29" s="112">
        <f t="shared" si="0"/>
        <v>1000000</v>
      </c>
    </row>
    <row r="30" spans="2:6" ht="15" customHeight="1" thickBot="1">
      <c r="B30" s="413">
        <v>600</v>
      </c>
      <c r="C30" s="116" t="s">
        <v>170</v>
      </c>
      <c r="D30" s="121">
        <v>37000000</v>
      </c>
      <c r="E30" s="122"/>
      <c r="F30" s="110">
        <f t="shared" si="0"/>
        <v>37000000</v>
      </c>
    </row>
    <row r="31" spans="2:6" ht="15" customHeight="1" thickBot="1">
      <c r="B31" s="106">
        <v>620</v>
      </c>
      <c r="C31" s="111" t="s">
        <v>171</v>
      </c>
      <c r="D31" s="112">
        <v>2000000</v>
      </c>
      <c r="E31" s="120"/>
      <c r="F31" s="112">
        <f t="shared" si="0"/>
        <v>2000000</v>
      </c>
    </row>
    <row r="32" spans="2:6" ht="15" customHeight="1" thickBot="1">
      <c r="B32" s="106">
        <v>630</v>
      </c>
      <c r="C32" s="111" t="s">
        <v>172</v>
      </c>
      <c r="D32" s="112">
        <v>13000000</v>
      </c>
      <c r="E32" s="120"/>
      <c r="F32" s="112">
        <f t="shared" si="0"/>
        <v>13000000</v>
      </c>
    </row>
    <row r="33" spans="2:6" ht="15" customHeight="1" thickBot="1">
      <c r="B33" s="106">
        <v>640</v>
      </c>
      <c r="C33" s="111" t="s">
        <v>173</v>
      </c>
      <c r="D33" s="112">
        <v>12000000</v>
      </c>
      <c r="E33" s="120"/>
      <c r="F33" s="112">
        <f t="shared" si="0"/>
        <v>12000000</v>
      </c>
    </row>
    <row r="34" spans="2:6" ht="15" customHeight="1" thickBot="1">
      <c r="B34" s="205">
        <v>660</v>
      </c>
      <c r="C34" s="206" t="s">
        <v>458</v>
      </c>
      <c r="D34" s="207">
        <v>10000000</v>
      </c>
      <c r="E34" s="208"/>
      <c r="F34" s="207">
        <f t="shared" si="0"/>
        <v>10000000</v>
      </c>
    </row>
    <row r="35" spans="2:6" ht="15" customHeight="1" thickBot="1">
      <c r="B35" s="412">
        <v>700</v>
      </c>
      <c r="C35" s="115" t="s">
        <v>174</v>
      </c>
      <c r="D35" s="110">
        <v>15000000</v>
      </c>
      <c r="E35" s="110"/>
      <c r="F35" s="110">
        <f t="shared" si="0"/>
        <v>15000000</v>
      </c>
    </row>
    <row r="36" spans="2:6" ht="15" customHeight="1" thickBot="1">
      <c r="B36" s="106">
        <v>740</v>
      </c>
      <c r="C36" s="111" t="s">
        <v>175</v>
      </c>
      <c r="D36" s="112">
        <v>15000000</v>
      </c>
      <c r="E36" s="112"/>
      <c r="F36" s="112">
        <f t="shared" si="0"/>
        <v>15000000</v>
      </c>
    </row>
    <row r="37" spans="2:6" ht="15" customHeight="1" thickBot="1">
      <c r="B37" s="412">
        <v>800</v>
      </c>
      <c r="C37" s="115" t="s">
        <v>176</v>
      </c>
      <c r="D37" s="110">
        <v>61779200</v>
      </c>
      <c r="E37" s="110"/>
      <c r="F37" s="110">
        <f t="shared" si="0"/>
        <v>61779200</v>
      </c>
    </row>
    <row r="38" spans="2:6" ht="15" customHeight="1" thickBot="1">
      <c r="B38" s="106">
        <v>810</v>
      </c>
      <c r="C38" s="111" t="s">
        <v>177</v>
      </c>
      <c r="D38" s="112">
        <v>38976200</v>
      </c>
      <c r="E38" s="112"/>
      <c r="F38" s="112">
        <f t="shared" si="0"/>
        <v>38976200</v>
      </c>
    </row>
    <row r="39" spans="2:6" ht="15" customHeight="1" thickBot="1">
      <c r="B39" s="106">
        <v>820</v>
      </c>
      <c r="C39" s="111" t="s">
        <v>178</v>
      </c>
      <c r="D39" s="112">
        <v>21803000</v>
      </c>
      <c r="E39" s="112"/>
      <c r="F39" s="112">
        <f t="shared" si="0"/>
        <v>21803000</v>
      </c>
    </row>
    <row r="40" spans="2:6" ht="15" customHeight="1" thickBot="1">
      <c r="B40" s="106">
        <v>830</v>
      </c>
      <c r="C40" s="111" t="s">
        <v>157</v>
      </c>
      <c r="D40" s="112">
        <v>1000000</v>
      </c>
      <c r="E40" s="120"/>
      <c r="F40" s="112">
        <f t="shared" si="0"/>
        <v>1000000</v>
      </c>
    </row>
    <row r="41" spans="2:6" ht="15" customHeight="1" thickBot="1">
      <c r="B41" s="414">
        <v>900</v>
      </c>
      <c r="C41" s="115" t="s">
        <v>179</v>
      </c>
      <c r="D41" s="110">
        <v>80254000</v>
      </c>
      <c r="E41" s="110"/>
      <c r="F41" s="110">
        <f t="shared" si="0"/>
        <v>80254000</v>
      </c>
    </row>
    <row r="42" spans="2:6" ht="15" customHeight="1" thickBot="1">
      <c r="B42" s="106">
        <v>911</v>
      </c>
      <c r="C42" s="111" t="s">
        <v>180</v>
      </c>
      <c r="D42" s="112">
        <v>41102000</v>
      </c>
      <c r="E42" s="112"/>
      <c r="F42" s="112">
        <f t="shared" si="0"/>
        <v>41102000</v>
      </c>
    </row>
    <row r="43" spans="2:6" ht="15" customHeight="1" thickBot="1">
      <c r="B43" s="106">
        <v>912</v>
      </c>
      <c r="C43" s="111" t="s">
        <v>181</v>
      </c>
      <c r="D43" s="112">
        <v>39152000</v>
      </c>
      <c r="E43" s="120"/>
      <c r="F43" s="112">
        <f>SUM(D43:E43)</f>
        <v>39152000</v>
      </c>
    </row>
    <row r="44" spans="2:6" ht="15" customHeight="1" thickBot="1">
      <c r="B44" s="117"/>
      <c r="C44" s="118" t="s">
        <v>100</v>
      </c>
      <c r="D44" s="119">
        <v>428619200</v>
      </c>
      <c r="E44" s="119"/>
      <c r="F44" s="119">
        <v>428619200</v>
      </c>
    </row>
  </sheetData>
  <mergeCells count="1">
    <mergeCell ref="B2:F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dimension ref="A2:Q496"/>
  <sheetViews>
    <sheetView workbookViewId="0">
      <selection activeCell="W450" sqref="W450"/>
    </sheetView>
  </sheetViews>
  <sheetFormatPr defaultRowHeight="15"/>
  <cols>
    <col min="1" max="1" width="1.42578125" customWidth="1"/>
    <col min="2" max="2" width="4.140625" customWidth="1"/>
    <col min="3" max="3" width="5.85546875" customWidth="1"/>
    <col min="4" max="4" width="8.140625" customWidth="1"/>
    <col min="5" max="5" width="6" customWidth="1"/>
    <col min="6" max="6" width="6.140625" customWidth="1"/>
    <col min="8" max="8" width="42.85546875" customWidth="1"/>
    <col min="9" max="10" width="12" customWidth="1"/>
    <col min="11" max="11" width="13" customWidth="1"/>
    <col min="13" max="13" width="10.140625" bestFit="1" customWidth="1"/>
    <col min="14" max="14" width="11.140625" bestFit="1" customWidth="1"/>
  </cols>
  <sheetData>
    <row r="2" spans="2:11" ht="94.5" customHeight="1">
      <c r="B2" s="473" t="s">
        <v>723</v>
      </c>
      <c r="C2" s="474"/>
      <c r="D2" s="474"/>
      <c r="E2" s="474"/>
      <c r="F2" s="474"/>
      <c r="G2" s="474"/>
      <c r="H2" s="474"/>
      <c r="I2" s="474"/>
      <c r="J2" s="474"/>
      <c r="K2" s="474"/>
    </row>
    <row r="4" spans="2:11" ht="82.5" customHeight="1">
      <c r="B4" s="138" t="s">
        <v>182</v>
      </c>
      <c r="C4" s="138" t="s">
        <v>183</v>
      </c>
      <c r="D4" s="138" t="s">
        <v>496</v>
      </c>
      <c r="E4" s="138" t="s">
        <v>184</v>
      </c>
      <c r="F4" s="138" t="s">
        <v>185</v>
      </c>
      <c r="G4" s="138" t="s">
        <v>497</v>
      </c>
      <c r="H4" s="139" t="s">
        <v>186</v>
      </c>
      <c r="I4" s="139" t="s">
        <v>103</v>
      </c>
      <c r="J4" s="139" t="s">
        <v>104</v>
      </c>
      <c r="K4" s="139" t="s">
        <v>105</v>
      </c>
    </row>
    <row r="5" spans="2:11">
      <c r="B5" s="139">
        <v>1</v>
      </c>
      <c r="C5" s="139">
        <v>2</v>
      </c>
      <c r="D5" s="139">
        <v>3</v>
      </c>
      <c r="E5" s="139">
        <v>4</v>
      </c>
      <c r="F5" s="139">
        <v>5</v>
      </c>
      <c r="G5" s="139">
        <v>6</v>
      </c>
      <c r="H5" s="139">
        <v>7</v>
      </c>
      <c r="I5" s="139">
        <v>8</v>
      </c>
      <c r="J5" s="139">
        <v>9</v>
      </c>
      <c r="K5" s="139">
        <v>10</v>
      </c>
    </row>
    <row r="6" spans="2:11" ht="25.5">
      <c r="B6" s="140" t="s">
        <v>187</v>
      </c>
      <c r="C6" s="140"/>
      <c r="D6" s="141">
        <v>2101</v>
      </c>
      <c r="E6" s="142"/>
      <c r="F6" s="140"/>
      <c r="G6" s="140"/>
      <c r="H6" s="44" t="s">
        <v>188</v>
      </c>
      <c r="I6" s="143"/>
      <c r="J6" s="144"/>
      <c r="K6" s="144"/>
    </row>
    <row r="7" spans="2:11">
      <c r="B7" s="145"/>
      <c r="C7" s="145"/>
      <c r="D7" s="145"/>
      <c r="E7" s="145"/>
      <c r="F7" s="145"/>
      <c r="G7" s="145"/>
      <c r="H7" s="44" t="s">
        <v>189</v>
      </c>
      <c r="I7" s="146"/>
      <c r="J7" s="146"/>
      <c r="K7" s="146"/>
    </row>
    <row r="8" spans="2:11">
      <c r="B8" s="478"/>
      <c r="C8" s="478"/>
      <c r="D8" s="141">
        <v>2101</v>
      </c>
      <c r="E8" s="490"/>
      <c r="F8" s="478"/>
      <c r="G8" s="478"/>
      <c r="H8" s="481" t="s">
        <v>190</v>
      </c>
      <c r="I8" s="491"/>
      <c r="J8" s="492"/>
      <c r="K8" s="492"/>
    </row>
    <row r="9" spans="2:11">
      <c r="B9" s="478"/>
      <c r="C9" s="478"/>
      <c r="D9" s="204" t="s">
        <v>455</v>
      </c>
      <c r="E9" s="490"/>
      <c r="F9" s="478"/>
      <c r="G9" s="478"/>
      <c r="H9" s="481"/>
      <c r="I9" s="491"/>
      <c r="J9" s="492"/>
      <c r="K9" s="492"/>
    </row>
    <row r="10" spans="2:11" ht="25.5">
      <c r="B10" s="140" t="s">
        <v>191</v>
      </c>
      <c r="C10" s="140"/>
      <c r="D10" s="141"/>
      <c r="E10" s="147">
        <v>111</v>
      </c>
      <c r="F10" s="147"/>
      <c r="G10" s="147"/>
      <c r="H10" s="148" t="s">
        <v>192</v>
      </c>
      <c r="I10" s="143"/>
      <c r="J10" s="144"/>
      <c r="K10" s="144"/>
    </row>
    <row r="11" spans="2:11">
      <c r="B11" s="140"/>
      <c r="C11" s="140"/>
      <c r="D11" s="149"/>
      <c r="E11" s="140"/>
      <c r="F11" s="140" t="s">
        <v>191</v>
      </c>
      <c r="G11" s="150">
        <v>411</v>
      </c>
      <c r="H11" s="151" t="s">
        <v>193</v>
      </c>
      <c r="I11" s="346">
        <v>5000000</v>
      </c>
      <c r="J11" s="146"/>
      <c r="K11" s="346">
        <f>SUM(I11)</f>
        <v>5000000</v>
      </c>
    </row>
    <row r="12" spans="2:11">
      <c r="B12" s="140"/>
      <c r="C12" s="140"/>
      <c r="D12" s="149"/>
      <c r="E12" s="140"/>
      <c r="F12" s="140" t="s">
        <v>194</v>
      </c>
      <c r="G12" s="150">
        <v>412</v>
      </c>
      <c r="H12" s="42" t="s">
        <v>109</v>
      </c>
      <c r="I12" s="346">
        <v>950000</v>
      </c>
      <c r="J12" s="146"/>
      <c r="K12" s="346">
        <f>SUM(I12)</f>
        <v>950000</v>
      </c>
    </row>
    <row r="13" spans="2:11">
      <c r="B13" s="140"/>
      <c r="C13" s="140"/>
      <c r="D13" s="149"/>
      <c r="E13" s="140"/>
      <c r="F13" s="140">
        <v>3</v>
      </c>
      <c r="G13" s="150">
        <v>415</v>
      </c>
      <c r="H13" s="151" t="s">
        <v>705</v>
      </c>
      <c r="I13" s="346">
        <v>200000</v>
      </c>
      <c r="J13" s="347"/>
      <c r="K13" s="346">
        <f>SUM(I13)</f>
        <v>200000</v>
      </c>
    </row>
    <row r="14" spans="2:11">
      <c r="B14" s="352"/>
      <c r="C14" s="140"/>
      <c r="D14" s="353"/>
      <c r="E14" s="352"/>
      <c r="F14" s="352">
        <v>4</v>
      </c>
      <c r="G14" s="351">
        <v>421</v>
      </c>
      <c r="H14" s="151" t="s">
        <v>115</v>
      </c>
      <c r="I14" s="354">
        <v>50000</v>
      </c>
      <c r="J14" s="355"/>
      <c r="K14" s="354">
        <f>SUM(I14)</f>
        <v>50000</v>
      </c>
    </row>
    <row r="15" spans="2:11">
      <c r="B15" s="140"/>
      <c r="C15" s="140"/>
      <c r="D15" s="149"/>
      <c r="E15" s="140"/>
      <c r="F15" s="140">
        <v>5</v>
      </c>
      <c r="G15" s="150">
        <v>422</v>
      </c>
      <c r="H15" s="151" t="s">
        <v>116</v>
      </c>
      <c r="I15" s="346">
        <v>100000</v>
      </c>
      <c r="J15" s="347"/>
      <c r="K15" s="346">
        <f>SUM(I15)</f>
        <v>100000</v>
      </c>
    </row>
    <row r="16" spans="2:11">
      <c r="B16" s="140"/>
      <c r="C16" s="140"/>
      <c r="D16" s="149"/>
      <c r="E16" s="140"/>
      <c r="F16" s="140">
        <v>6</v>
      </c>
      <c r="G16" s="150">
        <v>423</v>
      </c>
      <c r="H16" s="151" t="s">
        <v>117</v>
      </c>
      <c r="I16" s="346">
        <v>10000000</v>
      </c>
      <c r="J16" s="347"/>
      <c r="K16" s="346">
        <v>10000000</v>
      </c>
    </row>
    <row r="17" spans="2:11">
      <c r="B17" s="140"/>
      <c r="C17" s="140"/>
      <c r="D17" s="149"/>
      <c r="E17" s="140"/>
      <c r="F17" s="140">
        <v>7</v>
      </c>
      <c r="G17" s="150">
        <v>426</v>
      </c>
      <c r="H17" s="151" t="s">
        <v>120</v>
      </c>
      <c r="I17" s="346">
        <v>100000</v>
      </c>
      <c r="J17" s="347"/>
      <c r="K17" s="346">
        <v>100000</v>
      </c>
    </row>
    <row r="18" spans="2:11">
      <c r="B18" s="140"/>
      <c r="C18" s="145"/>
      <c r="D18" s="149"/>
      <c r="E18" s="140"/>
      <c r="F18" s="140">
        <v>8</v>
      </c>
      <c r="G18" s="150">
        <v>481</v>
      </c>
      <c r="H18" s="151" t="s">
        <v>132</v>
      </c>
      <c r="I18" s="346">
        <v>1000000</v>
      </c>
      <c r="J18" s="347"/>
      <c r="K18" s="346">
        <v>1000000</v>
      </c>
    </row>
    <row r="19" spans="2:11">
      <c r="B19" s="145"/>
      <c r="C19" s="140"/>
      <c r="D19" s="145"/>
      <c r="E19" s="145"/>
      <c r="F19" s="140">
        <v>9</v>
      </c>
      <c r="G19" s="150">
        <v>465</v>
      </c>
      <c r="H19" s="151" t="s">
        <v>128</v>
      </c>
      <c r="I19" s="346">
        <v>80000</v>
      </c>
      <c r="J19" s="146"/>
      <c r="K19" s="346">
        <v>80000</v>
      </c>
    </row>
    <row r="20" spans="2:11">
      <c r="B20" s="140"/>
      <c r="C20" s="140"/>
      <c r="D20" s="149"/>
      <c r="E20" s="140"/>
      <c r="F20" s="150"/>
      <c r="G20" s="150"/>
      <c r="H20" s="44" t="s">
        <v>197</v>
      </c>
      <c r="I20" s="69"/>
      <c r="J20" s="75"/>
      <c r="K20" s="143"/>
    </row>
    <row r="21" spans="2:11">
      <c r="B21" s="140"/>
      <c r="C21" s="175"/>
      <c r="D21" s="149"/>
      <c r="E21" s="140"/>
      <c r="F21" s="140"/>
      <c r="G21" s="210" t="s">
        <v>460</v>
      </c>
      <c r="H21" s="42" t="s">
        <v>198</v>
      </c>
      <c r="I21" s="172">
        <f>SUM(I11:I19)</f>
        <v>17480000</v>
      </c>
      <c r="J21" s="209"/>
      <c r="K21" s="172">
        <f>SUM(K11:K19)</f>
        <v>17480000</v>
      </c>
    </row>
    <row r="22" spans="2:11">
      <c r="B22" s="175"/>
      <c r="C22" s="140"/>
      <c r="D22" s="184"/>
      <c r="E22" s="175"/>
      <c r="F22" s="175"/>
      <c r="G22" s="185"/>
      <c r="H22" s="152" t="s">
        <v>199</v>
      </c>
      <c r="I22" s="172"/>
      <c r="J22" s="209"/>
      <c r="K22" s="172"/>
    </row>
    <row r="23" spans="2:11">
      <c r="B23" s="140"/>
      <c r="C23" s="140"/>
      <c r="D23" s="149"/>
      <c r="E23" s="140"/>
      <c r="F23" s="140"/>
      <c r="G23" s="140"/>
      <c r="H23" s="152" t="s">
        <v>647</v>
      </c>
      <c r="I23" s="172">
        <f>SUM(I21)</f>
        <v>17480000</v>
      </c>
      <c r="J23" s="209"/>
      <c r="K23" s="172">
        <f>SUM(K21)</f>
        <v>17480000</v>
      </c>
    </row>
    <row r="24" spans="2:11">
      <c r="B24" s="394"/>
      <c r="C24" s="394"/>
      <c r="D24" s="395" t="s">
        <v>678</v>
      </c>
      <c r="E24" s="394"/>
      <c r="F24" s="394"/>
      <c r="G24" s="394"/>
      <c r="H24" s="152" t="s">
        <v>645</v>
      </c>
      <c r="I24" s="172"/>
      <c r="J24" s="209"/>
      <c r="K24" s="172"/>
    </row>
    <row r="25" spans="2:11" ht="25.5">
      <c r="B25" s="394"/>
      <c r="C25" s="394"/>
      <c r="D25" s="395"/>
      <c r="E25" s="394">
        <v>160</v>
      </c>
      <c r="F25" s="394"/>
      <c r="G25" s="394"/>
      <c r="H25" s="152" t="s">
        <v>706</v>
      </c>
      <c r="I25" s="172"/>
      <c r="J25" s="209"/>
      <c r="K25" s="172"/>
    </row>
    <row r="26" spans="2:11">
      <c r="B26" s="394"/>
      <c r="C26" s="394"/>
      <c r="D26" s="395"/>
      <c r="E26" s="394"/>
      <c r="F26" s="394">
        <v>10</v>
      </c>
      <c r="G26" s="394">
        <v>421</v>
      </c>
      <c r="H26" s="442" t="s">
        <v>703</v>
      </c>
      <c r="I26" s="396">
        <v>500000</v>
      </c>
      <c r="J26" s="397"/>
      <c r="K26" s="396">
        <v>500000</v>
      </c>
    </row>
    <row r="27" spans="2:11">
      <c r="B27" s="394"/>
      <c r="C27" s="394"/>
      <c r="D27" s="395"/>
      <c r="E27" s="394"/>
      <c r="F27" s="394">
        <v>11</v>
      </c>
      <c r="G27" s="394">
        <v>423</v>
      </c>
      <c r="H27" s="442" t="s">
        <v>117</v>
      </c>
      <c r="I27" s="396">
        <v>2000000</v>
      </c>
      <c r="J27" s="397"/>
      <c r="K27" s="396">
        <v>2000000</v>
      </c>
    </row>
    <row r="28" spans="2:11">
      <c r="B28" s="394"/>
      <c r="C28" s="394"/>
      <c r="D28" s="395"/>
      <c r="E28" s="394"/>
      <c r="F28" s="394">
        <v>12</v>
      </c>
      <c r="G28" s="394">
        <v>426</v>
      </c>
      <c r="H28" s="442" t="s">
        <v>120</v>
      </c>
      <c r="I28" s="396">
        <v>500000</v>
      </c>
      <c r="J28" s="397"/>
      <c r="K28" s="396">
        <v>500000</v>
      </c>
    </row>
    <row r="29" spans="2:11">
      <c r="B29" s="394"/>
      <c r="C29" s="394"/>
      <c r="D29" s="395"/>
      <c r="E29" s="394"/>
      <c r="F29" s="394"/>
      <c r="G29" s="394"/>
      <c r="H29" s="152" t="s">
        <v>646</v>
      </c>
      <c r="I29" s="396"/>
      <c r="J29" s="397"/>
      <c r="K29" s="396"/>
    </row>
    <row r="30" spans="2:11">
      <c r="B30" s="394"/>
      <c r="C30" s="394"/>
      <c r="D30" s="395"/>
      <c r="E30" s="394"/>
      <c r="F30" s="394"/>
      <c r="G30" s="218" t="s">
        <v>460</v>
      </c>
      <c r="H30" s="152" t="s">
        <v>198</v>
      </c>
      <c r="I30" s="396">
        <f>SUM(I26:I29)</f>
        <v>3000000</v>
      </c>
      <c r="J30" s="397"/>
      <c r="K30" s="396">
        <f>SUM(K26:K29)</f>
        <v>3000000</v>
      </c>
    </row>
    <row r="31" spans="2:11">
      <c r="B31" s="394"/>
      <c r="C31" s="394"/>
      <c r="D31" s="395"/>
      <c r="E31" s="394"/>
      <c r="F31" s="394"/>
      <c r="G31" s="218"/>
      <c r="H31" s="152" t="s">
        <v>721</v>
      </c>
      <c r="I31" s="396">
        <f>SUM(I30)</f>
        <v>3000000</v>
      </c>
      <c r="J31" s="397"/>
      <c r="K31" s="396">
        <f>SUM(K30)</f>
        <v>3000000</v>
      </c>
    </row>
    <row r="32" spans="2:11">
      <c r="B32" s="394"/>
      <c r="C32" s="394"/>
      <c r="D32" s="395"/>
      <c r="E32" s="394"/>
      <c r="F32" s="394"/>
      <c r="G32" s="218"/>
      <c r="H32" s="152" t="s">
        <v>200</v>
      </c>
      <c r="I32" s="396">
        <f>SUM(I23,I31)</f>
        <v>20480000</v>
      </c>
      <c r="J32" s="397"/>
      <c r="K32" s="396">
        <f>SUM(K23,K31)</f>
        <v>20480000</v>
      </c>
    </row>
    <row r="33" spans="2:11" ht="25.5">
      <c r="B33" s="140"/>
      <c r="C33" s="145"/>
      <c r="D33" s="141">
        <v>2101</v>
      </c>
      <c r="E33" s="140"/>
      <c r="F33" s="140"/>
      <c r="G33" s="140"/>
      <c r="H33" s="44" t="s">
        <v>201</v>
      </c>
      <c r="I33" s="143"/>
      <c r="J33" s="144"/>
      <c r="K33" s="144"/>
    </row>
    <row r="34" spans="2:11">
      <c r="B34" s="142">
        <v>2</v>
      </c>
      <c r="C34" s="478"/>
      <c r="D34" s="145"/>
      <c r="E34" s="145"/>
      <c r="F34" s="145"/>
      <c r="G34" s="145"/>
      <c r="H34" s="44" t="s">
        <v>459</v>
      </c>
      <c r="I34" s="146"/>
      <c r="J34" s="146"/>
      <c r="K34" s="146"/>
    </row>
    <row r="35" spans="2:11">
      <c r="B35" s="478"/>
      <c r="C35" s="478"/>
      <c r="D35" s="141">
        <v>2101</v>
      </c>
      <c r="E35" s="490"/>
      <c r="F35" s="478"/>
      <c r="G35" s="478"/>
      <c r="H35" s="481" t="s">
        <v>202</v>
      </c>
      <c r="I35" s="491"/>
      <c r="J35" s="492"/>
      <c r="K35" s="492"/>
    </row>
    <row r="36" spans="2:11">
      <c r="B36" s="478"/>
      <c r="C36" s="145"/>
      <c r="D36" s="204" t="s">
        <v>456</v>
      </c>
      <c r="E36" s="490"/>
      <c r="F36" s="478"/>
      <c r="G36" s="478"/>
      <c r="H36" s="481"/>
      <c r="I36" s="491"/>
      <c r="J36" s="492"/>
      <c r="K36" s="492"/>
    </row>
    <row r="37" spans="2:11">
      <c r="B37" s="145"/>
      <c r="C37" s="141"/>
      <c r="D37" s="141"/>
      <c r="E37" s="140">
        <v>111</v>
      </c>
      <c r="F37" s="140"/>
      <c r="G37" s="140"/>
      <c r="H37" s="42" t="s">
        <v>203</v>
      </c>
      <c r="I37" s="143"/>
      <c r="J37" s="144"/>
      <c r="K37" s="144"/>
    </row>
    <row r="38" spans="2:11">
      <c r="B38" s="145"/>
      <c r="C38" s="140"/>
      <c r="D38" s="145"/>
      <c r="E38" s="145"/>
      <c r="F38" s="145"/>
      <c r="G38" s="145"/>
      <c r="H38" s="44" t="s">
        <v>204</v>
      </c>
      <c r="I38" s="146"/>
      <c r="J38" s="146"/>
      <c r="K38" s="146"/>
    </row>
    <row r="39" spans="2:11">
      <c r="B39" s="140"/>
      <c r="C39" s="140"/>
      <c r="D39" s="149"/>
      <c r="E39" s="140"/>
      <c r="F39" s="140">
        <v>13</v>
      </c>
      <c r="G39" s="150">
        <v>411</v>
      </c>
      <c r="H39" s="151" t="s">
        <v>193</v>
      </c>
      <c r="I39" s="348">
        <v>3100000</v>
      </c>
      <c r="J39" s="349"/>
      <c r="K39" s="348">
        <f>SUM(I39:J39)</f>
        <v>3100000</v>
      </c>
    </row>
    <row r="40" spans="2:11">
      <c r="B40" s="140"/>
      <c r="C40" s="140"/>
      <c r="D40" s="149"/>
      <c r="E40" s="140"/>
      <c r="F40" s="140">
        <v>14</v>
      </c>
      <c r="G40" s="150">
        <v>412</v>
      </c>
      <c r="H40" s="42" t="s">
        <v>109</v>
      </c>
      <c r="I40" s="348">
        <v>600000</v>
      </c>
      <c r="J40" s="349"/>
      <c r="K40" s="348">
        <f>SUM(I40:J40)</f>
        <v>600000</v>
      </c>
    </row>
    <row r="41" spans="2:11">
      <c r="B41" s="140"/>
      <c r="C41" s="140"/>
      <c r="D41" s="149"/>
      <c r="E41" s="140"/>
      <c r="F41" s="140">
        <v>15</v>
      </c>
      <c r="G41" s="150">
        <v>415</v>
      </c>
      <c r="H41" s="151" t="s">
        <v>707</v>
      </c>
      <c r="I41" s="348">
        <v>200000</v>
      </c>
      <c r="J41" s="349"/>
      <c r="K41" s="348">
        <f>SUM(I41:J41)</f>
        <v>200000</v>
      </c>
    </row>
    <row r="42" spans="2:11">
      <c r="B42" s="140"/>
      <c r="C42" s="145"/>
      <c r="D42" s="149"/>
      <c r="E42" s="140"/>
      <c r="F42" s="140">
        <v>16</v>
      </c>
      <c r="G42" s="150">
        <v>422</v>
      </c>
      <c r="H42" s="151" t="s">
        <v>116</v>
      </c>
      <c r="I42" s="348">
        <v>100000</v>
      </c>
      <c r="J42" s="349"/>
      <c r="K42" s="348">
        <f>SUM(I42:J42)</f>
        <v>100000</v>
      </c>
    </row>
    <row r="43" spans="2:11">
      <c r="B43" s="145"/>
      <c r="C43" s="145"/>
      <c r="D43" s="145"/>
      <c r="E43" s="145"/>
      <c r="F43" s="162">
        <v>17</v>
      </c>
      <c r="G43" s="150">
        <v>423</v>
      </c>
      <c r="H43" s="151" t="s">
        <v>117</v>
      </c>
      <c r="I43" s="350">
        <v>500000</v>
      </c>
      <c r="J43" s="350"/>
      <c r="K43" s="348">
        <f>SUM(I43:J43)</f>
        <v>500000</v>
      </c>
    </row>
    <row r="44" spans="2:11">
      <c r="B44" s="145"/>
      <c r="C44" s="145"/>
      <c r="D44" s="145"/>
      <c r="E44" s="145"/>
      <c r="F44" s="145"/>
      <c r="G44" s="42"/>
      <c r="H44" s="151" t="s">
        <v>205</v>
      </c>
      <c r="I44" s="146"/>
      <c r="J44" s="146"/>
      <c r="K44" s="143"/>
    </row>
    <row r="45" spans="2:11">
      <c r="B45" s="145"/>
      <c r="C45" s="145"/>
      <c r="D45" s="145"/>
      <c r="E45" s="145"/>
      <c r="F45" s="145"/>
      <c r="G45" s="210" t="s">
        <v>460</v>
      </c>
      <c r="H45" s="151" t="s">
        <v>198</v>
      </c>
      <c r="I45" s="172">
        <f>SUM(I39:I43)</f>
        <v>4500000</v>
      </c>
      <c r="J45" s="209"/>
      <c r="K45" s="172">
        <f>SUM(K39:K43)</f>
        <v>4500000</v>
      </c>
    </row>
    <row r="46" spans="2:11">
      <c r="B46" s="145"/>
      <c r="C46" s="142"/>
      <c r="D46" s="145"/>
      <c r="E46" s="145"/>
      <c r="F46" s="145"/>
      <c r="G46" s="42"/>
      <c r="H46" s="151" t="s">
        <v>648</v>
      </c>
      <c r="I46" s="172">
        <f>SUM(I45)</f>
        <v>4500000</v>
      </c>
      <c r="J46" s="209"/>
      <c r="K46" s="172">
        <f>SUM(K45)</f>
        <v>4500000</v>
      </c>
    </row>
    <row r="47" spans="2:11">
      <c r="B47" s="145">
        <v>3</v>
      </c>
      <c r="C47" s="486"/>
      <c r="D47" s="145"/>
      <c r="E47" s="145">
        <v>111</v>
      </c>
      <c r="F47" s="145"/>
      <c r="G47" s="42"/>
      <c r="H47" s="152" t="s">
        <v>461</v>
      </c>
      <c r="I47" s="146"/>
      <c r="J47" s="146"/>
      <c r="K47" s="146"/>
    </row>
    <row r="48" spans="2:11">
      <c r="B48" s="484"/>
      <c r="C48" s="487"/>
      <c r="D48" s="176">
        <v>2101</v>
      </c>
      <c r="E48" s="484"/>
      <c r="F48" s="484"/>
      <c r="G48" s="488"/>
      <c r="H48" s="481" t="s">
        <v>202</v>
      </c>
      <c r="I48" s="482"/>
      <c r="J48" s="482"/>
      <c r="K48" s="482"/>
    </row>
    <row r="49" spans="2:11">
      <c r="B49" s="485"/>
      <c r="C49" s="140"/>
      <c r="D49" s="204" t="s">
        <v>456</v>
      </c>
      <c r="E49" s="485"/>
      <c r="F49" s="485"/>
      <c r="G49" s="489"/>
      <c r="H49" s="481"/>
      <c r="I49" s="483"/>
      <c r="J49" s="483"/>
      <c r="K49" s="483"/>
    </row>
    <row r="50" spans="2:11">
      <c r="B50" s="140"/>
      <c r="C50" s="140"/>
      <c r="E50" s="140"/>
      <c r="F50" s="140">
        <v>18</v>
      </c>
      <c r="G50" s="150">
        <v>423</v>
      </c>
      <c r="H50" s="151" t="s">
        <v>117</v>
      </c>
      <c r="I50" s="143">
        <v>2500000</v>
      </c>
      <c r="J50" s="144"/>
      <c r="K50" s="143">
        <f>SUM(I50:J50)</f>
        <v>2500000</v>
      </c>
    </row>
    <row r="51" spans="2:11">
      <c r="B51" s="140"/>
      <c r="C51" s="145"/>
      <c r="D51" s="149"/>
      <c r="E51" s="140"/>
      <c r="F51" s="140">
        <v>19</v>
      </c>
      <c r="G51" s="150">
        <v>426</v>
      </c>
      <c r="H51" s="151" t="s">
        <v>120</v>
      </c>
      <c r="I51" s="143">
        <v>200000</v>
      </c>
      <c r="J51" s="144"/>
      <c r="K51" s="143">
        <f>SUM(I51:J51)</f>
        <v>200000</v>
      </c>
    </row>
    <row r="52" spans="2:11">
      <c r="B52" s="145"/>
      <c r="C52" s="140"/>
      <c r="D52" s="145"/>
      <c r="E52" s="145"/>
      <c r="F52" s="140">
        <v>20</v>
      </c>
      <c r="G52" s="150">
        <v>472</v>
      </c>
      <c r="H52" s="151" t="s">
        <v>498</v>
      </c>
      <c r="I52" s="143">
        <v>100000</v>
      </c>
      <c r="J52" s="144"/>
      <c r="K52" s="143">
        <f>SUM(I52:J52)</f>
        <v>100000</v>
      </c>
    </row>
    <row r="53" spans="2:11">
      <c r="B53" s="140"/>
      <c r="C53" s="140"/>
      <c r="D53" s="149"/>
      <c r="E53" s="140"/>
      <c r="F53" s="150"/>
      <c r="G53" s="150"/>
      <c r="H53" s="44" t="s">
        <v>197</v>
      </c>
      <c r="I53" s="69">
        <f>SUM(I50:I52)</f>
        <v>2800000</v>
      </c>
      <c r="J53" s="75"/>
      <c r="K53" s="331">
        <f>SUM(K50:K52)</f>
        <v>2800000</v>
      </c>
    </row>
    <row r="54" spans="2:11">
      <c r="B54" s="140"/>
      <c r="C54" s="140"/>
      <c r="D54" s="149"/>
      <c r="E54" s="140"/>
      <c r="F54" s="140"/>
      <c r="G54" s="210" t="s">
        <v>460</v>
      </c>
      <c r="H54" s="42" t="s">
        <v>198</v>
      </c>
      <c r="I54" s="143"/>
      <c r="J54" s="144"/>
      <c r="K54" s="143"/>
    </row>
    <row r="55" spans="2:11">
      <c r="B55" s="140"/>
      <c r="C55" s="214"/>
      <c r="D55" s="149"/>
      <c r="E55" s="140"/>
      <c r="F55" s="140"/>
      <c r="G55" s="140"/>
      <c r="H55" s="152" t="s">
        <v>199</v>
      </c>
      <c r="I55" s="172">
        <f>SUM(I50,I51,I52)</f>
        <v>2800000</v>
      </c>
      <c r="J55" s="146"/>
      <c r="K55" s="172">
        <f>SUM(K50,K51,K52)</f>
        <v>2800000</v>
      </c>
    </row>
    <row r="56" spans="2:11">
      <c r="B56" s="214"/>
      <c r="C56" s="175"/>
      <c r="D56" s="214"/>
      <c r="E56" s="214"/>
      <c r="F56" s="214"/>
      <c r="G56" s="214"/>
      <c r="H56" s="215" t="s">
        <v>206</v>
      </c>
      <c r="I56" s="216">
        <f>SUM(I46,I53)</f>
        <v>7300000</v>
      </c>
      <c r="J56" s="217"/>
      <c r="K56" s="216">
        <f>SUM(K46,K53)</f>
        <v>7300000</v>
      </c>
    </row>
    <row r="57" spans="2:11">
      <c r="B57" s="214"/>
      <c r="C57" s="393"/>
      <c r="D57" s="214"/>
      <c r="E57" s="214"/>
      <c r="F57" s="214"/>
      <c r="G57" s="214"/>
      <c r="H57" s="215" t="s">
        <v>635</v>
      </c>
      <c r="I57" s="216">
        <f>SUM(I32,I56)</f>
        <v>27780000</v>
      </c>
      <c r="J57" s="217"/>
      <c r="K57" s="216">
        <f>SUM(K32,K56)</f>
        <v>27780000</v>
      </c>
    </row>
    <row r="58" spans="2:11">
      <c r="B58" s="214">
        <v>4</v>
      </c>
      <c r="C58" s="390"/>
      <c r="D58" s="214"/>
      <c r="E58" s="214"/>
      <c r="F58" s="214"/>
      <c r="G58" s="214"/>
      <c r="H58" s="215" t="s">
        <v>628</v>
      </c>
      <c r="I58" s="216"/>
      <c r="J58" s="217"/>
      <c r="K58" s="216"/>
    </row>
    <row r="59" spans="2:11">
      <c r="B59" s="214"/>
      <c r="C59" s="390"/>
      <c r="D59" s="392" t="s">
        <v>501</v>
      </c>
      <c r="E59" s="214"/>
      <c r="F59" s="214"/>
      <c r="G59" s="214"/>
      <c r="H59" s="391" t="s">
        <v>207</v>
      </c>
      <c r="I59" s="216"/>
      <c r="J59" s="217"/>
      <c r="K59" s="216"/>
    </row>
    <row r="60" spans="2:11">
      <c r="B60" s="214"/>
      <c r="C60" s="390"/>
      <c r="D60" s="214" t="s">
        <v>629</v>
      </c>
      <c r="E60" s="214"/>
      <c r="F60" s="214"/>
      <c r="G60" s="214"/>
      <c r="H60" s="215" t="s">
        <v>630</v>
      </c>
      <c r="I60" s="216"/>
      <c r="J60" s="217"/>
      <c r="K60" s="216"/>
    </row>
    <row r="61" spans="2:11">
      <c r="B61" s="214"/>
      <c r="C61" s="390"/>
      <c r="D61" s="214"/>
      <c r="E61" s="422">
        <v>111</v>
      </c>
      <c r="F61" s="214"/>
      <c r="G61" s="214"/>
      <c r="H61" s="215" t="s">
        <v>156</v>
      </c>
      <c r="I61" s="216"/>
      <c r="J61" s="217"/>
      <c r="K61" s="216"/>
    </row>
    <row r="62" spans="2:11">
      <c r="B62" s="214"/>
      <c r="C62" s="390"/>
      <c r="D62" s="214"/>
      <c r="E62" s="214"/>
      <c r="F62" s="422">
        <v>21</v>
      </c>
      <c r="G62" s="422">
        <v>411</v>
      </c>
      <c r="H62" s="427" t="s">
        <v>193</v>
      </c>
      <c r="I62" s="428">
        <v>1231000</v>
      </c>
      <c r="J62" s="429"/>
      <c r="K62" s="428">
        <v>1231000</v>
      </c>
    </row>
    <row r="63" spans="2:11">
      <c r="B63" s="214"/>
      <c r="C63" s="390"/>
      <c r="D63" s="214"/>
      <c r="E63" s="214"/>
      <c r="F63" s="422">
        <v>22</v>
      </c>
      <c r="G63" s="422">
        <v>412</v>
      </c>
      <c r="H63" s="427" t="s">
        <v>631</v>
      </c>
      <c r="I63" s="428">
        <v>215000</v>
      </c>
      <c r="J63" s="429"/>
      <c r="K63" s="428">
        <v>215000</v>
      </c>
    </row>
    <row r="64" spans="2:11">
      <c r="B64" s="214"/>
      <c r="C64" s="390"/>
      <c r="D64" s="214"/>
      <c r="E64" s="214"/>
      <c r="F64" s="422">
        <v>23</v>
      </c>
      <c r="G64" s="422">
        <v>415</v>
      </c>
      <c r="H64" s="427" t="s">
        <v>632</v>
      </c>
      <c r="I64" s="428">
        <v>120000</v>
      </c>
      <c r="J64" s="429"/>
      <c r="K64" s="428">
        <v>120000</v>
      </c>
    </row>
    <row r="65" spans="2:11">
      <c r="B65" s="214"/>
      <c r="C65" s="390"/>
      <c r="D65" s="214"/>
      <c r="E65" s="214"/>
      <c r="F65" s="422">
        <v>24</v>
      </c>
      <c r="G65" s="422">
        <v>421</v>
      </c>
      <c r="H65" s="427" t="s">
        <v>115</v>
      </c>
      <c r="I65" s="428">
        <v>10000</v>
      </c>
      <c r="J65" s="429"/>
      <c r="K65" s="428">
        <v>10000</v>
      </c>
    </row>
    <row r="66" spans="2:11">
      <c r="B66" s="214"/>
      <c r="C66" s="390"/>
      <c r="D66" s="214"/>
      <c r="E66" s="214"/>
      <c r="F66" s="422">
        <v>25</v>
      </c>
      <c r="G66" s="422">
        <v>422</v>
      </c>
      <c r="H66" s="427" t="s">
        <v>116</v>
      </c>
      <c r="I66" s="428">
        <v>10000</v>
      </c>
      <c r="J66" s="429"/>
      <c r="K66" s="428">
        <v>10000</v>
      </c>
    </row>
    <row r="67" spans="2:11">
      <c r="B67" s="214"/>
      <c r="C67" s="390"/>
      <c r="D67" s="214"/>
      <c r="E67" s="214"/>
      <c r="F67" s="422">
        <v>26</v>
      </c>
      <c r="G67" s="422">
        <v>423</v>
      </c>
      <c r="H67" s="427" t="s">
        <v>117</v>
      </c>
      <c r="I67" s="428">
        <v>10000</v>
      </c>
      <c r="J67" s="429"/>
      <c r="K67" s="428">
        <v>10000</v>
      </c>
    </row>
    <row r="68" spans="2:11">
      <c r="B68" s="214"/>
      <c r="C68" s="390"/>
      <c r="D68" s="214"/>
      <c r="E68" s="214"/>
      <c r="F68" s="422">
        <v>27</v>
      </c>
      <c r="G68" s="422">
        <v>426</v>
      </c>
      <c r="H68" s="427" t="s">
        <v>120</v>
      </c>
      <c r="I68" s="428">
        <v>50000</v>
      </c>
      <c r="J68" s="429"/>
      <c r="K68" s="428">
        <v>50000</v>
      </c>
    </row>
    <row r="69" spans="2:11">
      <c r="B69" s="214"/>
      <c r="C69" s="390"/>
      <c r="D69" s="214"/>
      <c r="E69" s="214"/>
      <c r="F69" s="422">
        <v>28</v>
      </c>
      <c r="G69" s="422">
        <v>465</v>
      </c>
      <c r="H69" s="427" t="s">
        <v>128</v>
      </c>
      <c r="I69" s="428">
        <v>15000</v>
      </c>
      <c r="J69" s="429"/>
      <c r="K69" s="428">
        <v>15000</v>
      </c>
    </row>
    <row r="70" spans="2:11">
      <c r="B70" s="214"/>
      <c r="C70" s="390"/>
      <c r="D70" s="214"/>
      <c r="E70" s="214"/>
      <c r="F70" s="214"/>
      <c r="G70" s="214"/>
      <c r="H70" s="215" t="s">
        <v>205</v>
      </c>
      <c r="I70" s="216"/>
      <c r="J70" s="217"/>
      <c r="K70" s="216"/>
    </row>
    <row r="71" spans="2:11">
      <c r="B71" s="214"/>
      <c r="C71" s="390"/>
      <c r="D71" s="214"/>
      <c r="E71" s="214"/>
      <c r="F71" s="214"/>
      <c r="G71" s="214"/>
      <c r="H71" s="215" t="s">
        <v>633</v>
      </c>
      <c r="I71" s="216">
        <f>SUM(I62:I70)</f>
        <v>1661000</v>
      </c>
      <c r="J71" s="217"/>
      <c r="K71" s="216">
        <f>SUM(K62:K70)</f>
        <v>1661000</v>
      </c>
    </row>
    <row r="72" spans="2:11">
      <c r="B72" s="214"/>
      <c r="C72" s="390"/>
      <c r="D72" s="214"/>
      <c r="E72" s="214"/>
      <c r="F72" s="214"/>
      <c r="G72" s="392" t="s">
        <v>460</v>
      </c>
      <c r="H72" s="215" t="s">
        <v>198</v>
      </c>
      <c r="I72" s="216"/>
      <c r="J72" s="217"/>
      <c r="K72" s="216"/>
    </row>
    <row r="73" spans="2:11">
      <c r="B73" s="175">
        <v>5</v>
      </c>
      <c r="C73" s="178"/>
      <c r="D73" s="165" t="s">
        <v>501</v>
      </c>
      <c r="E73" s="175"/>
      <c r="F73" s="175"/>
      <c r="G73" s="175"/>
      <c r="H73" s="179" t="s">
        <v>207</v>
      </c>
      <c r="I73" s="187"/>
      <c r="J73" s="188"/>
      <c r="K73" s="188"/>
    </row>
    <row r="74" spans="2:11" ht="25.5">
      <c r="B74" s="175"/>
      <c r="C74" s="175"/>
      <c r="D74" s="152" t="s">
        <v>208</v>
      </c>
      <c r="E74" s="175"/>
      <c r="F74" s="175"/>
      <c r="G74" s="175"/>
      <c r="H74" s="179" t="s">
        <v>209</v>
      </c>
      <c r="I74" s="187"/>
      <c r="J74" s="188"/>
      <c r="K74" s="188"/>
    </row>
    <row r="75" spans="2:11">
      <c r="B75" s="175"/>
      <c r="C75" s="175"/>
      <c r="D75" s="176"/>
      <c r="E75" s="401">
        <v>130</v>
      </c>
      <c r="F75" s="147"/>
      <c r="G75" s="147"/>
      <c r="H75" s="148" t="s">
        <v>210</v>
      </c>
      <c r="I75" s="187"/>
      <c r="J75" s="188"/>
      <c r="K75" s="188"/>
    </row>
    <row r="76" spans="2:11">
      <c r="B76" s="175"/>
      <c r="C76" s="175"/>
      <c r="D76" s="184"/>
      <c r="E76" s="175"/>
      <c r="F76" s="175">
        <v>29</v>
      </c>
      <c r="G76" s="185">
        <v>411</v>
      </c>
      <c r="H76" s="151" t="s">
        <v>193</v>
      </c>
      <c r="I76" s="187">
        <v>42800000</v>
      </c>
      <c r="J76" s="188"/>
      <c r="K76" s="187">
        <f t="shared" ref="K76:K94" si="0">SUM(I76:J76)</f>
        <v>42800000</v>
      </c>
    </row>
    <row r="77" spans="2:11">
      <c r="B77" s="175"/>
      <c r="C77" s="175"/>
      <c r="D77" s="184"/>
      <c r="E77" s="175"/>
      <c r="F77" s="175">
        <v>30</v>
      </c>
      <c r="G77" s="185">
        <v>412</v>
      </c>
      <c r="H77" s="170" t="s">
        <v>109</v>
      </c>
      <c r="I77" s="187">
        <v>7595000</v>
      </c>
      <c r="J77" s="188"/>
      <c r="K77" s="187">
        <f t="shared" si="0"/>
        <v>7595000</v>
      </c>
    </row>
    <row r="78" spans="2:11">
      <c r="B78" s="175"/>
      <c r="C78" s="175"/>
      <c r="D78" s="184"/>
      <c r="E78" s="175"/>
      <c r="F78" s="175">
        <v>31</v>
      </c>
      <c r="G78" s="185">
        <v>413</v>
      </c>
      <c r="H78" s="151" t="s">
        <v>195</v>
      </c>
      <c r="I78" s="187">
        <v>100000</v>
      </c>
      <c r="J78" s="188"/>
      <c r="K78" s="187">
        <f t="shared" si="0"/>
        <v>100000</v>
      </c>
    </row>
    <row r="79" spans="2:11">
      <c r="B79" s="175"/>
      <c r="C79" s="175"/>
      <c r="D79" s="184"/>
      <c r="E79" s="175"/>
      <c r="F79" s="175">
        <v>32</v>
      </c>
      <c r="G79" s="185">
        <v>414</v>
      </c>
      <c r="H79" s="151" t="s">
        <v>111</v>
      </c>
      <c r="I79" s="187">
        <v>2000000</v>
      </c>
      <c r="J79" s="188"/>
      <c r="K79" s="187">
        <f t="shared" si="0"/>
        <v>2000000</v>
      </c>
    </row>
    <row r="80" spans="2:11">
      <c r="B80" s="175"/>
      <c r="C80" s="175"/>
      <c r="D80" s="184"/>
      <c r="E80" s="175"/>
      <c r="F80" s="175">
        <v>33</v>
      </c>
      <c r="G80" s="185">
        <v>415</v>
      </c>
      <c r="H80" s="151" t="s">
        <v>211</v>
      </c>
      <c r="I80" s="187">
        <v>3500000</v>
      </c>
      <c r="J80" s="188"/>
      <c r="K80" s="187">
        <f t="shared" si="0"/>
        <v>3500000</v>
      </c>
    </row>
    <row r="81" spans="2:11">
      <c r="B81" s="175"/>
      <c r="C81" s="175"/>
      <c r="D81" s="184"/>
      <c r="E81" s="175"/>
      <c r="F81" s="175">
        <v>34</v>
      </c>
      <c r="G81" s="185">
        <v>416</v>
      </c>
      <c r="H81" s="151" t="s">
        <v>196</v>
      </c>
      <c r="I81" s="187">
        <v>400000</v>
      </c>
      <c r="J81" s="188"/>
      <c r="K81" s="187">
        <v>400000</v>
      </c>
    </row>
    <row r="82" spans="2:11">
      <c r="B82" s="175"/>
      <c r="C82" s="175"/>
      <c r="D82" s="184"/>
      <c r="E82" s="175"/>
      <c r="F82" s="175">
        <v>35</v>
      </c>
      <c r="G82" s="185">
        <v>421</v>
      </c>
      <c r="H82" s="151" t="s">
        <v>115</v>
      </c>
      <c r="I82" s="187">
        <v>10000000</v>
      </c>
      <c r="J82" s="188"/>
      <c r="K82" s="187">
        <f t="shared" si="0"/>
        <v>10000000</v>
      </c>
    </row>
    <row r="83" spans="2:11">
      <c r="B83" s="175"/>
      <c r="C83" s="175"/>
      <c r="D83" s="184"/>
      <c r="E83" s="175"/>
      <c r="F83" s="175">
        <v>36</v>
      </c>
      <c r="G83" s="185">
        <v>422</v>
      </c>
      <c r="H83" s="151" t="s">
        <v>116</v>
      </c>
      <c r="I83" s="187">
        <v>1000000</v>
      </c>
      <c r="J83" s="188"/>
      <c r="K83" s="187">
        <f t="shared" si="0"/>
        <v>1000000</v>
      </c>
    </row>
    <row r="84" spans="2:11">
      <c r="B84" s="175"/>
      <c r="C84" s="175"/>
      <c r="D84" s="184"/>
      <c r="E84" s="175"/>
      <c r="F84" s="175">
        <v>37</v>
      </c>
      <c r="G84" s="185">
        <v>423</v>
      </c>
      <c r="H84" s="151" t="s">
        <v>117</v>
      </c>
      <c r="I84" s="187">
        <v>8000000</v>
      </c>
      <c r="J84" s="188"/>
      <c r="K84" s="187">
        <f t="shared" si="0"/>
        <v>8000000</v>
      </c>
    </row>
    <row r="85" spans="2:11">
      <c r="B85" s="175"/>
      <c r="C85" s="175"/>
      <c r="D85" s="184"/>
      <c r="E85" s="175"/>
      <c r="F85" s="175">
        <v>38</v>
      </c>
      <c r="G85" s="185">
        <v>424</v>
      </c>
      <c r="H85" s="151" t="s">
        <v>118</v>
      </c>
      <c r="I85" s="187">
        <v>3000000</v>
      </c>
      <c r="J85" s="188"/>
      <c r="K85" s="187">
        <f t="shared" si="0"/>
        <v>3000000</v>
      </c>
    </row>
    <row r="86" spans="2:11">
      <c r="B86" s="175"/>
      <c r="C86" s="175"/>
      <c r="D86" s="184"/>
      <c r="E86" s="175"/>
      <c r="F86" s="175">
        <v>39</v>
      </c>
      <c r="G86" s="185">
        <v>425</v>
      </c>
      <c r="H86" s="151" t="s">
        <v>212</v>
      </c>
      <c r="I86" s="187">
        <v>2000000</v>
      </c>
      <c r="J86" s="188"/>
      <c r="K86" s="187">
        <f t="shared" si="0"/>
        <v>2000000</v>
      </c>
    </row>
    <row r="87" spans="2:11">
      <c r="B87" s="175"/>
      <c r="C87" s="186"/>
      <c r="D87" s="184"/>
      <c r="E87" s="175"/>
      <c r="F87" s="175">
        <v>40</v>
      </c>
      <c r="G87" s="185">
        <v>426</v>
      </c>
      <c r="H87" s="151" t="s">
        <v>120</v>
      </c>
      <c r="I87" s="187">
        <v>5000000</v>
      </c>
      <c r="J87" s="188"/>
      <c r="K87" s="187">
        <f t="shared" si="0"/>
        <v>5000000</v>
      </c>
    </row>
    <row r="88" spans="2:11">
      <c r="B88" s="186"/>
      <c r="C88" s="186"/>
      <c r="D88" s="186"/>
      <c r="E88" s="186"/>
      <c r="F88" s="175">
        <v>41</v>
      </c>
      <c r="G88" s="185">
        <v>465</v>
      </c>
      <c r="H88" s="151" t="s">
        <v>128</v>
      </c>
      <c r="I88" s="187">
        <v>250000</v>
      </c>
      <c r="J88" s="146"/>
      <c r="K88" s="187">
        <f t="shared" si="0"/>
        <v>250000</v>
      </c>
    </row>
    <row r="89" spans="2:11">
      <c r="B89" s="186"/>
      <c r="C89" s="186"/>
      <c r="D89" s="186"/>
      <c r="E89" s="186"/>
      <c r="F89" s="175">
        <v>42</v>
      </c>
      <c r="G89" s="185">
        <v>472</v>
      </c>
      <c r="H89" s="151" t="s">
        <v>213</v>
      </c>
      <c r="I89" s="187">
        <v>800000</v>
      </c>
      <c r="J89" s="146"/>
      <c r="K89" s="187">
        <f t="shared" si="0"/>
        <v>800000</v>
      </c>
    </row>
    <row r="90" spans="2:11">
      <c r="B90" s="186"/>
      <c r="C90" s="175"/>
      <c r="D90" s="186"/>
      <c r="E90" s="186"/>
      <c r="F90" s="175">
        <v>43</v>
      </c>
      <c r="G90" s="185">
        <v>481</v>
      </c>
      <c r="H90" s="151" t="s">
        <v>132</v>
      </c>
      <c r="I90" s="187">
        <v>500000</v>
      </c>
      <c r="J90" s="146"/>
      <c r="K90" s="187">
        <f t="shared" si="0"/>
        <v>500000</v>
      </c>
    </row>
    <row r="91" spans="2:11">
      <c r="B91" s="175"/>
      <c r="C91" s="186"/>
      <c r="D91" s="184"/>
      <c r="E91" s="175"/>
      <c r="F91" s="175">
        <v>44</v>
      </c>
      <c r="G91" s="185">
        <v>482</v>
      </c>
      <c r="H91" s="151" t="s">
        <v>133</v>
      </c>
      <c r="I91" s="187">
        <v>400000</v>
      </c>
      <c r="J91" s="188"/>
      <c r="K91" s="187">
        <f t="shared" si="0"/>
        <v>400000</v>
      </c>
    </row>
    <row r="92" spans="2:11">
      <c r="B92" s="186"/>
      <c r="C92" s="175"/>
      <c r="D92" s="186"/>
      <c r="E92" s="186"/>
      <c r="F92" s="175">
        <v>45</v>
      </c>
      <c r="G92" s="185">
        <v>483</v>
      </c>
      <c r="H92" s="151" t="s">
        <v>328</v>
      </c>
      <c r="I92" s="187">
        <v>500000</v>
      </c>
      <c r="J92" s="146"/>
      <c r="K92" s="187">
        <f t="shared" si="0"/>
        <v>500000</v>
      </c>
    </row>
    <row r="93" spans="2:11">
      <c r="B93" s="175"/>
      <c r="C93" s="186"/>
      <c r="D93" s="184"/>
      <c r="E93" s="175"/>
      <c r="F93" s="175">
        <v>46</v>
      </c>
      <c r="G93" s="185">
        <v>541</v>
      </c>
      <c r="H93" s="151" t="s">
        <v>143</v>
      </c>
      <c r="I93" s="187">
        <v>100000</v>
      </c>
      <c r="J93" s="188"/>
      <c r="K93" s="187">
        <f t="shared" si="0"/>
        <v>100000</v>
      </c>
    </row>
    <row r="94" spans="2:11">
      <c r="B94" s="175"/>
      <c r="C94" s="175"/>
      <c r="D94" s="184"/>
      <c r="E94" s="175"/>
      <c r="F94" s="175">
        <v>47</v>
      </c>
      <c r="G94" s="185">
        <v>511</v>
      </c>
      <c r="H94" s="151" t="s">
        <v>139</v>
      </c>
      <c r="I94" s="187">
        <v>1000000</v>
      </c>
      <c r="J94" s="188"/>
      <c r="K94" s="187">
        <f t="shared" si="0"/>
        <v>1000000</v>
      </c>
    </row>
    <row r="95" spans="2:11">
      <c r="B95" s="175"/>
      <c r="C95" s="175"/>
      <c r="D95" s="184"/>
      <c r="E95" s="175"/>
      <c r="F95" s="175">
        <v>48</v>
      </c>
      <c r="G95" s="185">
        <v>512</v>
      </c>
      <c r="H95" s="151" t="s">
        <v>140</v>
      </c>
      <c r="I95" s="187">
        <v>2500000</v>
      </c>
      <c r="J95" s="188"/>
      <c r="K95" s="187">
        <v>2500000</v>
      </c>
    </row>
    <row r="96" spans="2:11">
      <c r="B96" s="175"/>
      <c r="C96" s="175"/>
      <c r="D96" s="184"/>
      <c r="E96" s="175"/>
      <c r="F96" s="185"/>
      <c r="G96" s="185"/>
      <c r="H96" s="179" t="s">
        <v>214</v>
      </c>
      <c r="I96" s="171"/>
      <c r="J96" s="180"/>
      <c r="K96" s="187"/>
    </row>
    <row r="97" spans="2:11">
      <c r="B97" s="175"/>
      <c r="C97" s="175"/>
      <c r="D97" s="184"/>
      <c r="E97" s="175"/>
      <c r="F97" s="175"/>
      <c r="G97" s="210" t="s">
        <v>460</v>
      </c>
      <c r="H97" s="170" t="s">
        <v>198</v>
      </c>
      <c r="I97" s="172">
        <f>SUM(I76:I95)</f>
        <v>91445000</v>
      </c>
      <c r="J97" s="146"/>
      <c r="K97" s="172">
        <f>SUM(K76:K95)</f>
        <v>91445000</v>
      </c>
    </row>
    <row r="98" spans="2:11">
      <c r="B98" s="175"/>
      <c r="C98" s="186"/>
      <c r="D98" s="184"/>
      <c r="E98" s="175"/>
      <c r="F98" s="175"/>
      <c r="G98" s="175"/>
      <c r="H98" s="152" t="s">
        <v>215</v>
      </c>
      <c r="I98" s="172">
        <f>SUM(I97)</f>
        <v>91445000</v>
      </c>
      <c r="J98" s="146"/>
      <c r="K98" s="172">
        <f>SUM(K97)</f>
        <v>91445000</v>
      </c>
    </row>
    <row r="99" spans="2:11">
      <c r="B99" s="178"/>
      <c r="C99" s="186"/>
      <c r="D99" s="186"/>
      <c r="E99" s="175">
        <v>220</v>
      </c>
      <c r="F99" s="186"/>
      <c r="G99" s="186"/>
      <c r="H99" s="152" t="s">
        <v>216</v>
      </c>
      <c r="I99" s="146"/>
      <c r="J99" s="146"/>
      <c r="K99" s="187"/>
    </row>
    <row r="100" spans="2:11" ht="25.5">
      <c r="B100" s="186"/>
      <c r="C100" s="186"/>
      <c r="D100" s="152" t="s">
        <v>217</v>
      </c>
      <c r="E100" s="186"/>
      <c r="F100" s="186"/>
      <c r="G100" s="186"/>
      <c r="H100" s="152" t="s">
        <v>218</v>
      </c>
      <c r="I100" s="146"/>
      <c r="J100" s="146"/>
      <c r="K100" s="187"/>
    </row>
    <row r="101" spans="2:11">
      <c r="B101" s="186"/>
      <c r="C101" s="186"/>
      <c r="D101" s="186"/>
      <c r="E101" s="186"/>
      <c r="F101" s="440">
        <v>49</v>
      </c>
      <c r="G101" s="175">
        <v>423</v>
      </c>
      <c r="H101" s="151" t="s">
        <v>117</v>
      </c>
      <c r="I101" s="187">
        <v>100000</v>
      </c>
      <c r="J101" s="146"/>
      <c r="K101" s="187">
        <f>SUM(I101:J101)</f>
        <v>100000</v>
      </c>
    </row>
    <row r="102" spans="2:11">
      <c r="B102" s="186"/>
      <c r="C102" s="186"/>
      <c r="D102" s="186"/>
      <c r="E102" s="186"/>
      <c r="F102" s="440">
        <v>50</v>
      </c>
      <c r="G102" s="175">
        <v>426</v>
      </c>
      <c r="H102" s="151" t="s">
        <v>120</v>
      </c>
      <c r="I102" s="187">
        <v>100000</v>
      </c>
      <c r="J102" s="146"/>
      <c r="K102" s="187">
        <f>SUM(I102:J102)</f>
        <v>100000</v>
      </c>
    </row>
    <row r="103" spans="2:11">
      <c r="B103" s="186"/>
      <c r="C103" s="186"/>
      <c r="D103" s="186"/>
      <c r="E103" s="186"/>
      <c r="F103" s="186"/>
      <c r="G103" s="186"/>
      <c r="H103" s="152" t="s">
        <v>219</v>
      </c>
      <c r="I103" s="146"/>
      <c r="J103" s="146"/>
      <c r="K103" s="187"/>
    </row>
    <row r="104" spans="2:11">
      <c r="B104" s="186"/>
      <c r="C104" s="186"/>
      <c r="D104" s="186"/>
      <c r="E104" s="186"/>
      <c r="F104" s="186"/>
      <c r="G104" s="218" t="s">
        <v>460</v>
      </c>
      <c r="H104" s="152" t="s">
        <v>198</v>
      </c>
      <c r="I104" s="172">
        <f>SUM(I101:I102)</f>
        <v>200000</v>
      </c>
      <c r="J104" s="146"/>
      <c r="K104" s="172">
        <f>SUM(K101:K102)</f>
        <v>200000</v>
      </c>
    </row>
    <row r="105" spans="2:11">
      <c r="B105" s="186"/>
      <c r="C105" s="175"/>
      <c r="D105" s="186"/>
      <c r="E105" s="186"/>
      <c r="F105" s="186"/>
      <c r="G105" s="186"/>
      <c r="H105" s="152" t="s">
        <v>220</v>
      </c>
      <c r="I105" s="172">
        <f>SUM(I104)</f>
        <v>200000</v>
      </c>
      <c r="J105" s="146"/>
      <c r="K105" s="172">
        <f>SUM(K104)</f>
        <v>200000</v>
      </c>
    </row>
    <row r="106" spans="2:11" ht="25.5">
      <c r="B106" s="175"/>
      <c r="C106" s="175"/>
      <c r="D106" s="184"/>
      <c r="E106" s="175"/>
      <c r="F106" s="185"/>
      <c r="G106" s="185"/>
      <c r="H106" s="179" t="s">
        <v>221</v>
      </c>
      <c r="I106" s="171"/>
      <c r="J106" s="180"/>
      <c r="K106" s="187"/>
    </row>
    <row r="107" spans="2:11">
      <c r="B107" s="175"/>
      <c r="C107" s="175"/>
      <c r="D107" s="184"/>
      <c r="E107" s="175"/>
      <c r="F107" s="175"/>
      <c r="G107" s="210" t="s">
        <v>460</v>
      </c>
      <c r="H107" s="170" t="s">
        <v>198</v>
      </c>
      <c r="I107" s="187">
        <v>200000</v>
      </c>
      <c r="J107" s="146"/>
      <c r="K107" s="187">
        <f>SUM(I107:J107)</f>
        <v>200000</v>
      </c>
    </row>
    <row r="108" spans="2:11">
      <c r="B108" s="175"/>
      <c r="C108" s="341"/>
      <c r="D108" s="184"/>
      <c r="E108" s="175"/>
      <c r="F108" s="175"/>
      <c r="G108" s="175"/>
      <c r="H108" s="152" t="s">
        <v>222</v>
      </c>
      <c r="I108" s="172">
        <f>SUM(I107)</f>
        <v>200000</v>
      </c>
      <c r="J108" s="146"/>
      <c r="K108" s="172">
        <f>SUM(K107)</f>
        <v>200000</v>
      </c>
    </row>
    <row r="109" spans="2:11" ht="33" customHeight="1">
      <c r="B109" s="186"/>
      <c r="C109" s="186"/>
      <c r="D109" s="160" t="s">
        <v>228</v>
      </c>
      <c r="E109" s="177"/>
      <c r="F109" s="177"/>
      <c r="G109" s="186"/>
      <c r="H109" s="153" t="s">
        <v>502</v>
      </c>
      <c r="I109" s="146"/>
      <c r="J109" s="146"/>
      <c r="K109" s="187"/>
    </row>
    <row r="110" spans="2:11">
      <c r="B110" s="186"/>
      <c r="C110" s="186"/>
      <c r="D110" s="186"/>
      <c r="E110" s="443">
        <v>170</v>
      </c>
      <c r="F110" s="186"/>
      <c r="G110" s="186"/>
      <c r="H110" s="154" t="s">
        <v>160</v>
      </c>
      <c r="I110" s="146"/>
      <c r="J110" s="146"/>
      <c r="K110" s="187"/>
    </row>
    <row r="111" spans="2:11">
      <c r="B111" s="186"/>
      <c r="C111" s="300"/>
      <c r="D111" s="186"/>
      <c r="E111" s="186"/>
      <c r="F111" s="155">
        <v>51</v>
      </c>
      <c r="G111" s="156">
        <v>441</v>
      </c>
      <c r="H111" s="157" t="s">
        <v>571</v>
      </c>
      <c r="I111" s="158">
        <v>1400000</v>
      </c>
      <c r="J111" s="146"/>
      <c r="K111" s="187">
        <f>SUM(I111:J111)</f>
        <v>1400000</v>
      </c>
    </row>
    <row r="112" spans="2:11">
      <c r="B112" s="300"/>
      <c r="C112" s="186"/>
      <c r="D112" s="300"/>
      <c r="E112" s="300"/>
      <c r="F112" s="155">
        <v>52</v>
      </c>
      <c r="G112" s="156">
        <v>444</v>
      </c>
      <c r="H112" s="157" t="s">
        <v>572</v>
      </c>
      <c r="I112" s="158">
        <v>100000</v>
      </c>
      <c r="J112" s="146"/>
      <c r="K112" s="299">
        <v>100000</v>
      </c>
    </row>
    <row r="113" spans="2:11" ht="30">
      <c r="B113" s="186"/>
      <c r="C113" s="186"/>
      <c r="D113" s="186"/>
      <c r="E113" s="186"/>
      <c r="F113" s="155">
        <v>53</v>
      </c>
      <c r="G113" s="156">
        <v>611</v>
      </c>
      <c r="H113" s="157" t="s">
        <v>229</v>
      </c>
      <c r="I113" s="158">
        <v>6000000</v>
      </c>
      <c r="J113" s="146"/>
      <c r="K113" s="187">
        <f>SUM(I113:J113)</f>
        <v>6000000</v>
      </c>
    </row>
    <row r="114" spans="2:11">
      <c r="B114" s="186"/>
      <c r="C114" s="186"/>
      <c r="D114" s="186"/>
      <c r="E114" s="186"/>
      <c r="F114" s="170"/>
      <c r="G114" s="170"/>
      <c r="H114" s="181" t="s">
        <v>230</v>
      </c>
      <c r="I114" s="182"/>
      <c r="J114" s="183"/>
      <c r="K114" s="187"/>
    </row>
    <row r="115" spans="2:11">
      <c r="B115" s="186"/>
      <c r="C115" s="186"/>
      <c r="D115" s="186"/>
      <c r="E115" s="186"/>
      <c r="F115" s="186"/>
      <c r="G115" s="219" t="s">
        <v>460</v>
      </c>
      <c r="H115" s="159" t="s">
        <v>198</v>
      </c>
      <c r="I115" s="220">
        <f>SUM(I111:I113)</f>
        <v>7500000</v>
      </c>
      <c r="J115" s="209"/>
      <c r="K115" s="172">
        <f>SUM(K111:K113)</f>
        <v>7500000</v>
      </c>
    </row>
    <row r="116" spans="2:11">
      <c r="B116" s="186"/>
      <c r="C116" s="186"/>
      <c r="D116" s="186"/>
      <c r="E116" s="186"/>
      <c r="F116" s="186"/>
      <c r="G116" s="186"/>
      <c r="H116" s="160" t="s">
        <v>231</v>
      </c>
      <c r="I116" s="220">
        <f>SUM(I115)</f>
        <v>7500000</v>
      </c>
      <c r="J116" s="209"/>
      <c r="K116" s="172">
        <f>SUM(K115)</f>
        <v>7500000</v>
      </c>
    </row>
    <row r="117" spans="2:11" ht="28.5">
      <c r="B117" s="186"/>
      <c r="C117" s="186"/>
      <c r="D117" s="186"/>
      <c r="E117" s="186"/>
      <c r="F117" s="186"/>
      <c r="G117" s="186"/>
      <c r="H117" s="160" t="s">
        <v>232</v>
      </c>
      <c r="I117" s="220">
        <f>SUM(I116)</f>
        <v>7500000</v>
      </c>
      <c r="J117" s="209"/>
      <c r="K117" s="172">
        <f>SUM(K116)</f>
        <v>7500000</v>
      </c>
    </row>
    <row r="118" spans="2:11" ht="25.5">
      <c r="B118" s="175"/>
      <c r="C118" s="175"/>
      <c r="D118" s="152" t="s">
        <v>233</v>
      </c>
      <c r="E118" s="175"/>
      <c r="F118" s="186"/>
      <c r="G118" s="170"/>
      <c r="H118" s="152" t="s">
        <v>234</v>
      </c>
      <c r="I118" s="146"/>
      <c r="J118" s="146"/>
      <c r="K118" s="187"/>
    </row>
    <row r="119" spans="2:11">
      <c r="B119" s="175"/>
      <c r="C119" s="186"/>
      <c r="D119" s="184"/>
      <c r="E119" s="175">
        <v>160</v>
      </c>
      <c r="F119" s="186"/>
      <c r="G119" s="186"/>
      <c r="H119" s="151" t="s">
        <v>157</v>
      </c>
      <c r="I119" s="146"/>
      <c r="J119" s="146"/>
      <c r="K119" s="187"/>
    </row>
    <row r="120" spans="2:11">
      <c r="B120" s="186"/>
      <c r="C120" s="175"/>
      <c r="D120" s="186"/>
      <c r="E120" s="186"/>
      <c r="F120" s="175">
        <v>54</v>
      </c>
      <c r="G120" s="175">
        <v>499</v>
      </c>
      <c r="H120" s="151" t="s">
        <v>235</v>
      </c>
      <c r="I120" s="187">
        <v>4000000</v>
      </c>
      <c r="J120" s="146"/>
      <c r="K120" s="187">
        <f>SUM(I120:J120)</f>
        <v>4000000</v>
      </c>
    </row>
    <row r="121" spans="2:11">
      <c r="B121" s="175"/>
      <c r="C121" s="175"/>
      <c r="D121" s="184"/>
      <c r="E121" s="175"/>
      <c r="F121" s="185"/>
      <c r="G121" s="185"/>
      <c r="H121" s="179" t="s">
        <v>236</v>
      </c>
      <c r="I121" s="171"/>
      <c r="J121" s="180"/>
      <c r="K121" s="171"/>
    </row>
    <row r="122" spans="2:11">
      <c r="B122" s="175"/>
      <c r="C122" s="175"/>
      <c r="D122" s="184"/>
      <c r="E122" s="175"/>
      <c r="F122" s="175"/>
      <c r="G122" s="210" t="s">
        <v>460</v>
      </c>
      <c r="H122" s="170" t="s">
        <v>198</v>
      </c>
      <c r="I122" s="172">
        <f>SUM(I120)</f>
        <v>4000000</v>
      </c>
      <c r="J122" s="164"/>
      <c r="K122" s="172">
        <f>SUM(K120)</f>
        <v>4000000</v>
      </c>
    </row>
    <row r="123" spans="2:11">
      <c r="B123" s="175"/>
      <c r="C123" s="175"/>
      <c r="D123" s="184"/>
      <c r="E123" s="175"/>
      <c r="F123" s="175"/>
      <c r="G123" s="175"/>
      <c r="H123" s="152" t="s">
        <v>237</v>
      </c>
      <c r="I123" s="172">
        <f>SUM(I122)</f>
        <v>4000000</v>
      </c>
      <c r="J123" s="172"/>
      <c r="K123" s="172">
        <f>SUM(K122)</f>
        <v>4000000</v>
      </c>
    </row>
    <row r="124" spans="2:11" ht="25.5">
      <c r="B124" s="175"/>
      <c r="C124" s="175"/>
      <c r="D124" s="184"/>
      <c r="E124" s="175"/>
      <c r="F124" s="175"/>
      <c r="G124" s="185"/>
      <c r="H124" s="179" t="s">
        <v>238</v>
      </c>
      <c r="I124" s="171"/>
      <c r="J124" s="180"/>
      <c r="K124" s="187"/>
    </row>
    <row r="125" spans="2:11">
      <c r="B125" s="175"/>
      <c r="C125" s="175"/>
      <c r="D125" s="184"/>
      <c r="E125" s="175"/>
      <c r="F125" s="175"/>
      <c r="G125" s="210" t="s">
        <v>460</v>
      </c>
      <c r="H125" s="170" t="s">
        <v>198</v>
      </c>
      <c r="I125" s="172">
        <f>SUM(I122)</f>
        <v>4000000</v>
      </c>
      <c r="J125" s="164"/>
      <c r="K125" s="172">
        <f>SUM(K122)</f>
        <v>4000000</v>
      </c>
    </row>
    <row r="126" spans="2:11">
      <c r="B126" s="175"/>
      <c r="C126" s="186"/>
      <c r="D126" s="184"/>
      <c r="E126" s="175"/>
      <c r="F126" s="175"/>
      <c r="G126" s="175"/>
      <c r="H126" s="152" t="s">
        <v>239</v>
      </c>
      <c r="I126" s="172">
        <f>SUM(I123)</f>
        <v>4000000</v>
      </c>
      <c r="J126" s="172"/>
      <c r="K126" s="172">
        <f>SUM(K123)</f>
        <v>4000000</v>
      </c>
    </row>
    <row r="127" spans="2:11" ht="25.5">
      <c r="B127" s="186"/>
      <c r="C127" s="186"/>
      <c r="D127" s="152" t="s">
        <v>462</v>
      </c>
      <c r="E127" s="186"/>
      <c r="F127" s="186"/>
      <c r="G127" s="186"/>
      <c r="H127" s="152" t="s">
        <v>240</v>
      </c>
      <c r="I127" s="146"/>
      <c r="J127" s="146"/>
      <c r="K127" s="187"/>
    </row>
    <row r="128" spans="2:11">
      <c r="B128" s="186"/>
      <c r="C128" s="186"/>
      <c r="D128" s="186"/>
      <c r="E128" s="175">
        <v>160</v>
      </c>
      <c r="F128" s="186"/>
      <c r="G128" s="186"/>
      <c r="H128" s="151" t="s">
        <v>157</v>
      </c>
      <c r="I128" s="146"/>
      <c r="J128" s="146"/>
      <c r="K128" s="187"/>
    </row>
    <row r="129" spans="1:17">
      <c r="B129" s="186"/>
      <c r="C129" s="479"/>
      <c r="D129" s="186"/>
      <c r="E129" s="186"/>
      <c r="F129" s="175">
        <v>55</v>
      </c>
      <c r="G129" s="175">
        <v>499</v>
      </c>
      <c r="H129" s="151" t="s">
        <v>241</v>
      </c>
      <c r="I129" s="187">
        <v>1000000</v>
      </c>
      <c r="J129" s="146"/>
      <c r="K129" s="187">
        <f>SUM(I129:J129)</f>
        <v>1000000</v>
      </c>
    </row>
    <row r="130" spans="1:17">
      <c r="B130" s="478"/>
      <c r="C130" s="479"/>
      <c r="D130" s="480"/>
      <c r="E130" s="478"/>
      <c r="F130" s="478"/>
      <c r="G130" s="476"/>
      <c r="H130" s="470" t="s">
        <v>242</v>
      </c>
      <c r="I130" s="472"/>
      <c r="J130" s="477"/>
      <c r="K130" s="475"/>
    </row>
    <row r="131" spans="1:17">
      <c r="B131" s="478"/>
      <c r="C131" s="161"/>
      <c r="D131" s="480"/>
      <c r="E131" s="478"/>
      <c r="F131" s="478"/>
      <c r="G131" s="476"/>
      <c r="H131" s="470"/>
      <c r="I131" s="472"/>
      <c r="J131" s="477"/>
      <c r="K131" s="475"/>
    </row>
    <row r="132" spans="1:17">
      <c r="A132" s="226"/>
      <c r="B132" s="186"/>
      <c r="C132" s="161"/>
      <c r="D132" s="186"/>
      <c r="E132" s="186"/>
      <c r="F132" s="186"/>
      <c r="G132" s="210" t="s">
        <v>460</v>
      </c>
      <c r="H132" s="179" t="s">
        <v>198</v>
      </c>
      <c r="I132" s="163">
        <f>SUM(I129)</f>
        <v>1000000</v>
      </c>
      <c r="J132" s="211"/>
      <c r="K132" s="172">
        <f>SUM(K129)</f>
        <v>1000000</v>
      </c>
      <c r="Q132" s="294"/>
    </row>
    <row r="133" spans="1:17">
      <c r="A133" s="226"/>
      <c r="B133" s="175" t="s">
        <v>243</v>
      </c>
      <c r="C133" s="161"/>
      <c r="D133" s="186"/>
      <c r="E133" s="186"/>
      <c r="F133" s="186"/>
      <c r="G133" s="170"/>
      <c r="H133" s="179" t="s">
        <v>244</v>
      </c>
      <c r="I133" s="163">
        <v>1000000</v>
      </c>
      <c r="J133" s="211"/>
      <c r="K133" s="172">
        <v>1000000</v>
      </c>
    </row>
    <row r="134" spans="1:17" ht="25.5">
      <c r="A134" s="226"/>
      <c r="B134" s="173"/>
      <c r="C134" s="173"/>
      <c r="D134" s="378" t="s">
        <v>714</v>
      </c>
      <c r="E134" s="173"/>
      <c r="F134" s="173"/>
      <c r="G134" s="289"/>
      <c r="H134" s="288" t="s">
        <v>560</v>
      </c>
      <c r="I134" s="146"/>
      <c r="J134" s="146"/>
      <c r="K134" s="293"/>
    </row>
    <row r="135" spans="1:17">
      <c r="A135" s="226"/>
      <c r="B135" s="173"/>
      <c r="C135" s="173"/>
      <c r="D135" s="174"/>
      <c r="E135" s="173">
        <v>830</v>
      </c>
      <c r="F135" s="173"/>
      <c r="G135" s="289"/>
      <c r="H135" s="287" t="s">
        <v>561</v>
      </c>
      <c r="I135" s="146"/>
      <c r="J135" s="146"/>
      <c r="K135" s="293"/>
    </row>
    <row r="136" spans="1:17">
      <c r="A136" s="226"/>
      <c r="B136" s="173"/>
      <c r="C136" s="175"/>
      <c r="D136" s="174"/>
      <c r="E136" s="173"/>
      <c r="F136" s="162">
        <v>56</v>
      </c>
      <c r="G136" s="289">
        <v>423</v>
      </c>
      <c r="H136" s="287" t="s">
        <v>117</v>
      </c>
      <c r="I136" s="146">
        <v>1000000</v>
      </c>
      <c r="J136" s="146"/>
      <c r="K136" s="293">
        <f>SUM(I136:J136)</f>
        <v>1000000</v>
      </c>
    </row>
    <row r="137" spans="1:17">
      <c r="A137" s="226"/>
      <c r="B137" s="178"/>
      <c r="C137" s="289"/>
      <c r="D137" s="184"/>
      <c r="E137" s="175"/>
      <c r="F137" s="175"/>
      <c r="G137" s="175"/>
      <c r="H137" s="151" t="s">
        <v>615</v>
      </c>
      <c r="I137" s="146"/>
      <c r="J137" s="146"/>
      <c r="K137" s="187"/>
    </row>
    <row r="138" spans="1:17">
      <c r="A138" s="226"/>
      <c r="B138" s="292"/>
      <c r="C138" s="289"/>
      <c r="D138" s="290"/>
      <c r="E138" s="289"/>
      <c r="F138" s="289"/>
      <c r="G138" s="289">
        <v>1</v>
      </c>
      <c r="H138" s="151" t="s">
        <v>198</v>
      </c>
      <c r="I138" s="146">
        <f>SUM(I136:I137)</f>
        <v>1000000</v>
      </c>
      <c r="J138" s="146"/>
      <c r="K138" s="293">
        <f>SUM(K136)</f>
        <v>1000000</v>
      </c>
    </row>
    <row r="139" spans="1:17">
      <c r="A139" s="226"/>
      <c r="B139" s="292"/>
      <c r="C139" s="175"/>
      <c r="D139" s="290"/>
      <c r="E139" s="289"/>
      <c r="F139" s="289"/>
      <c r="G139" s="289"/>
      <c r="H139" s="151" t="s">
        <v>616</v>
      </c>
      <c r="I139" s="209">
        <f>SUM(I138)</f>
        <v>1000000</v>
      </c>
      <c r="J139" s="146"/>
      <c r="K139" s="172">
        <f>SUM(K138)</f>
        <v>1000000</v>
      </c>
    </row>
    <row r="140" spans="1:17">
      <c r="A140" s="226"/>
      <c r="B140" s="175"/>
      <c r="C140" s="289"/>
      <c r="D140" s="184"/>
      <c r="E140" s="175"/>
      <c r="F140" s="175"/>
      <c r="G140" s="175"/>
      <c r="H140" s="152" t="s">
        <v>245</v>
      </c>
      <c r="I140" s="172">
        <f>SUM(I98,I108,,I117,I126,I133,I139)</f>
        <v>105145000</v>
      </c>
      <c r="J140" s="146"/>
      <c r="K140" s="172">
        <v>105145000</v>
      </c>
    </row>
    <row r="141" spans="1:17" ht="25.5">
      <c r="A141" s="226"/>
      <c r="B141" s="186"/>
      <c r="C141" s="186"/>
      <c r="D141" s="441">
        <v>1101</v>
      </c>
      <c r="E141" s="186"/>
      <c r="F141" s="186"/>
      <c r="G141" s="186"/>
      <c r="H141" s="152" t="s">
        <v>567</v>
      </c>
      <c r="I141" s="146"/>
      <c r="J141" s="146"/>
      <c r="K141" s="187"/>
    </row>
    <row r="142" spans="1:17" ht="25.5">
      <c r="A142" s="226"/>
      <c r="B142" s="186"/>
      <c r="C142" s="186"/>
      <c r="D142" s="179" t="s">
        <v>503</v>
      </c>
      <c r="E142" s="186"/>
      <c r="F142" s="186"/>
      <c r="G142" s="186"/>
      <c r="H142" s="176" t="s">
        <v>246</v>
      </c>
      <c r="I142" s="146"/>
      <c r="J142" s="146"/>
      <c r="K142" s="187"/>
    </row>
    <row r="143" spans="1:17">
      <c r="A143" s="226"/>
      <c r="B143" s="186"/>
      <c r="C143" s="186"/>
      <c r="D143" s="186"/>
      <c r="E143" s="147">
        <v>620</v>
      </c>
      <c r="F143" s="186"/>
      <c r="G143" s="186"/>
      <c r="H143" s="148" t="s">
        <v>247</v>
      </c>
      <c r="I143" s="146"/>
      <c r="J143" s="146"/>
      <c r="K143" s="187"/>
    </row>
    <row r="144" spans="1:17">
      <c r="A144" s="226"/>
      <c r="B144" s="186"/>
      <c r="C144" s="186"/>
      <c r="D144" s="186"/>
      <c r="E144" s="186"/>
      <c r="F144" s="175">
        <v>57</v>
      </c>
      <c r="G144" s="185">
        <v>511</v>
      </c>
      <c r="H144" s="151" t="s">
        <v>248</v>
      </c>
      <c r="I144" s="187">
        <v>2000000</v>
      </c>
      <c r="J144" s="146"/>
      <c r="K144" s="187">
        <f>SUM(I144:J144)</f>
        <v>2000000</v>
      </c>
    </row>
    <row r="145" spans="1:11">
      <c r="A145" s="226"/>
      <c r="B145" s="186"/>
      <c r="C145" s="186"/>
      <c r="D145" s="186"/>
      <c r="E145" s="186"/>
      <c r="F145" s="170"/>
      <c r="G145" s="170"/>
      <c r="H145" s="179" t="s">
        <v>249</v>
      </c>
      <c r="I145" s="171"/>
      <c r="J145" s="180"/>
      <c r="K145" s="187"/>
    </row>
    <row r="146" spans="1:11">
      <c r="A146" s="226"/>
      <c r="B146" s="186"/>
      <c r="C146" s="186"/>
      <c r="D146" s="186"/>
      <c r="E146" s="186"/>
      <c r="F146" s="186"/>
      <c r="G146" s="210" t="s">
        <v>460</v>
      </c>
      <c r="H146" s="170" t="s">
        <v>198</v>
      </c>
      <c r="I146" s="209">
        <f>SUM(I144)</f>
        <v>2000000</v>
      </c>
      <c r="J146" s="209"/>
      <c r="K146" s="172">
        <f>SUM(K144)</f>
        <v>2000000</v>
      </c>
    </row>
    <row r="147" spans="1:11">
      <c r="A147" s="226"/>
      <c r="B147" s="186"/>
      <c r="C147" s="186"/>
      <c r="D147" s="186"/>
      <c r="E147" s="186"/>
      <c r="F147" s="186"/>
      <c r="G147" s="186"/>
      <c r="H147" s="152" t="s">
        <v>250</v>
      </c>
      <c r="I147" s="209">
        <f>SUM(I146)</f>
        <v>2000000</v>
      </c>
      <c r="J147" s="209"/>
      <c r="K147" s="172">
        <f>SUM(K146)</f>
        <v>2000000</v>
      </c>
    </row>
    <row r="148" spans="1:11" ht="25.5">
      <c r="A148" s="226"/>
      <c r="B148" s="186"/>
      <c r="C148" s="186"/>
      <c r="D148" s="186"/>
      <c r="E148" s="186"/>
      <c r="F148" s="170"/>
      <c r="G148" s="170"/>
      <c r="H148" s="179" t="s">
        <v>251</v>
      </c>
      <c r="I148" s="97"/>
      <c r="J148" s="97"/>
      <c r="K148" s="187"/>
    </row>
    <row r="149" spans="1:11">
      <c r="A149" s="226"/>
      <c r="B149" s="186"/>
      <c r="C149" s="214"/>
      <c r="D149" s="186"/>
      <c r="E149" s="186"/>
      <c r="F149" s="186"/>
      <c r="G149" s="210" t="s">
        <v>460</v>
      </c>
      <c r="H149" s="170" t="s">
        <v>198</v>
      </c>
      <c r="I149" s="172">
        <f>SUM(I146)</f>
        <v>2000000</v>
      </c>
      <c r="J149" s="146"/>
      <c r="K149" s="172">
        <f>SUM(K146)</f>
        <v>2000000</v>
      </c>
    </row>
    <row r="150" spans="1:11">
      <c r="A150" s="226"/>
      <c r="B150" s="214"/>
      <c r="C150" s="199"/>
      <c r="D150" s="214"/>
      <c r="E150" s="214"/>
      <c r="F150" s="214"/>
      <c r="G150" s="214"/>
      <c r="H150" s="215" t="s">
        <v>252</v>
      </c>
      <c r="I150" s="216">
        <f>SUM(I149)</f>
        <v>2000000</v>
      </c>
      <c r="J150" s="217"/>
      <c r="K150" s="216">
        <f>SUM(K149)</f>
        <v>2000000</v>
      </c>
    </row>
    <row r="151" spans="1:11">
      <c r="A151" s="226"/>
      <c r="B151" s="199"/>
      <c r="C151" s="199"/>
      <c r="D151" s="196">
        <v>1102</v>
      </c>
      <c r="E151" s="199"/>
      <c r="F151" s="199"/>
      <c r="G151" s="199"/>
      <c r="H151" s="174" t="s">
        <v>568</v>
      </c>
      <c r="I151" s="146"/>
      <c r="J151" s="146"/>
      <c r="K151" s="194"/>
    </row>
    <row r="152" spans="1:11" ht="25.5">
      <c r="A152" s="226"/>
      <c r="B152" s="199"/>
      <c r="C152" s="199"/>
      <c r="D152" s="152" t="s">
        <v>463</v>
      </c>
      <c r="E152" s="199"/>
      <c r="F152" s="199"/>
      <c r="G152" s="199"/>
      <c r="H152" s="174" t="s">
        <v>253</v>
      </c>
      <c r="I152" s="146"/>
      <c r="J152" s="146"/>
      <c r="K152" s="194"/>
    </row>
    <row r="153" spans="1:11" ht="25.5">
      <c r="A153" s="226"/>
      <c r="B153" s="199"/>
      <c r="C153" s="199"/>
      <c r="D153" s="199"/>
      <c r="E153" s="191">
        <v>660</v>
      </c>
      <c r="F153" s="199"/>
      <c r="G153" s="199"/>
      <c r="H153" s="193" t="s">
        <v>499</v>
      </c>
      <c r="I153" s="146"/>
      <c r="J153" s="146"/>
      <c r="K153" s="194"/>
    </row>
    <row r="154" spans="1:11">
      <c r="A154" s="226"/>
      <c r="B154" s="199"/>
      <c r="C154" s="199"/>
      <c r="D154" s="199"/>
      <c r="E154" s="199"/>
      <c r="F154" s="191">
        <v>58</v>
      </c>
      <c r="G154" s="191">
        <v>425</v>
      </c>
      <c r="H154" s="199" t="s">
        <v>254</v>
      </c>
      <c r="I154" s="194">
        <v>8000000</v>
      </c>
      <c r="J154" s="146"/>
      <c r="K154" s="194">
        <f>SUM(I154:J154)</f>
        <v>8000000</v>
      </c>
    </row>
    <row r="155" spans="1:11" ht="25.5">
      <c r="A155" s="226"/>
      <c r="B155" s="199"/>
      <c r="C155" s="199"/>
      <c r="D155" s="199"/>
      <c r="E155" s="199"/>
      <c r="F155" s="199"/>
      <c r="G155" s="199"/>
      <c r="H155" s="193" t="s">
        <v>464</v>
      </c>
      <c r="I155" s="146"/>
      <c r="J155" s="146"/>
      <c r="K155" s="194"/>
    </row>
    <row r="156" spans="1:11">
      <c r="A156" s="226"/>
      <c r="B156" s="199"/>
      <c r="C156" s="199"/>
      <c r="D156" s="199"/>
      <c r="E156" s="199"/>
      <c r="F156" s="199"/>
      <c r="G156" s="218" t="s">
        <v>460</v>
      </c>
      <c r="H156" s="199" t="s">
        <v>198</v>
      </c>
      <c r="I156" s="172">
        <f>SUM(I154)</f>
        <v>8000000</v>
      </c>
      <c r="J156" s="146"/>
      <c r="K156" s="172">
        <f>SUM(K154)</f>
        <v>8000000</v>
      </c>
    </row>
    <row r="157" spans="1:11">
      <c r="A157" s="226"/>
      <c r="B157" s="199"/>
      <c r="C157" s="199"/>
      <c r="D157" s="199"/>
      <c r="E157" s="199"/>
      <c r="F157" s="199"/>
      <c r="G157" s="199"/>
      <c r="H157" s="174" t="s">
        <v>465</v>
      </c>
      <c r="I157" s="172">
        <f>SUM(I156)</f>
        <v>8000000</v>
      </c>
      <c r="J157" s="146"/>
      <c r="K157" s="172">
        <f>SUM(K156)</f>
        <v>8000000</v>
      </c>
    </row>
    <row r="158" spans="1:11" ht="25.5">
      <c r="A158" s="226"/>
      <c r="B158" s="199"/>
      <c r="C158" s="199"/>
      <c r="D158" s="152" t="s">
        <v>466</v>
      </c>
      <c r="E158" s="199"/>
      <c r="F158" s="199"/>
      <c r="G158" s="199"/>
      <c r="H158" s="174" t="s">
        <v>255</v>
      </c>
      <c r="I158" s="146"/>
      <c r="J158" s="146"/>
      <c r="K158" s="194"/>
    </row>
    <row r="159" spans="1:11" ht="25.5">
      <c r="A159" s="226"/>
      <c r="B159" s="199"/>
      <c r="C159" s="199"/>
      <c r="D159" s="199"/>
      <c r="E159" s="191">
        <v>660</v>
      </c>
      <c r="F159" s="199"/>
      <c r="G159" s="199"/>
      <c r="H159" s="193" t="s">
        <v>499</v>
      </c>
      <c r="I159" s="146"/>
      <c r="J159" s="146"/>
      <c r="K159" s="194"/>
    </row>
    <row r="160" spans="1:11">
      <c r="A160" s="226"/>
      <c r="B160" s="199"/>
      <c r="C160" s="199"/>
      <c r="D160" s="199"/>
      <c r="E160" s="199"/>
      <c r="F160" s="191">
        <v>59</v>
      </c>
      <c r="G160" s="191">
        <v>425</v>
      </c>
      <c r="H160" s="199" t="s">
        <v>212</v>
      </c>
      <c r="I160" s="194">
        <v>2000000</v>
      </c>
      <c r="J160" s="146"/>
      <c r="K160" s="194">
        <f>SUM(I160:J160)</f>
        <v>2000000</v>
      </c>
    </row>
    <row r="161" spans="1:11" ht="25.5">
      <c r="A161" s="226"/>
      <c r="B161" s="199"/>
      <c r="C161" s="199"/>
      <c r="D161" s="199"/>
      <c r="E161" s="199"/>
      <c r="F161" s="199"/>
      <c r="G161" s="199"/>
      <c r="H161" s="193" t="s">
        <v>467</v>
      </c>
      <c r="I161" s="146"/>
      <c r="J161" s="146"/>
      <c r="K161" s="194">
        <f>SUM(I161:J161)</f>
        <v>0</v>
      </c>
    </row>
    <row r="162" spans="1:11">
      <c r="A162" s="226"/>
      <c r="B162" s="199"/>
      <c r="C162" s="199"/>
      <c r="D162" s="199"/>
      <c r="E162" s="199"/>
      <c r="F162" s="199"/>
      <c r="G162" s="218" t="s">
        <v>460</v>
      </c>
      <c r="H162" s="199" t="s">
        <v>198</v>
      </c>
      <c r="I162" s="172">
        <f>SUM(I160:I160)</f>
        <v>2000000</v>
      </c>
      <c r="J162" s="209"/>
      <c r="K162" s="172">
        <f>SUM(I162:J162)</f>
        <v>2000000</v>
      </c>
    </row>
    <row r="163" spans="1:11">
      <c r="A163" s="226"/>
      <c r="B163" s="199"/>
      <c r="C163" s="199"/>
      <c r="D163" s="199"/>
      <c r="E163" s="199"/>
      <c r="F163" s="199"/>
      <c r="G163" s="199"/>
      <c r="H163" s="174" t="s">
        <v>256</v>
      </c>
      <c r="I163" s="146"/>
      <c r="J163" s="146"/>
      <c r="K163" s="194">
        <f>SUM(I163:J163)</f>
        <v>0</v>
      </c>
    </row>
    <row r="164" spans="1:11">
      <c r="A164" s="226"/>
      <c r="B164" s="199"/>
      <c r="C164" s="303"/>
      <c r="D164" s="199"/>
      <c r="E164" s="199"/>
      <c r="F164" s="199"/>
      <c r="G164" s="218" t="s">
        <v>460</v>
      </c>
      <c r="H164" s="199" t="s">
        <v>198</v>
      </c>
      <c r="I164" s="172">
        <f>SUM(I162)</f>
        <v>2000000</v>
      </c>
      <c r="J164" s="146"/>
      <c r="K164" s="172">
        <f>SUM(K162)</f>
        <v>2000000</v>
      </c>
    </row>
    <row r="165" spans="1:11">
      <c r="A165" s="226"/>
      <c r="B165" s="303"/>
      <c r="C165" s="199"/>
      <c r="D165" s="303"/>
      <c r="E165" s="303"/>
      <c r="F165" s="303"/>
      <c r="G165" s="218"/>
      <c r="H165" s="174" t="s">
        <v>468</v>
      </c>
      <c r="I165" s="172">
        <f>SUM(I164)</f>
        <v>2000000</v>
      </c>
      <c r="J165" s="146"/>
      <c r="K165" s="172">
        <f>SUM(K164)</f>
        <v>2000000</v>
      </c>
    </row>
    <row r="166" spans="1:11">
      <c r="A166" s="226"/>
      <c r="B166" s="199"/>
      <c r="C166" s="199"/>
      <c r="D166" s="199"/>
      <c r="E166" s="199"/>
      <c r="F166" s="199"/>
      <c r="G166" s="199"/>
      <c r="H166" s="174" t="s">
        <v>472</v>
      </c>
      <c r="I166" s="172">
        <f>SUM(I157,I162)</f>
        <v>10000000</v>
      </c>
      <c r="J166" s="209"/>
      <c r="K166" s="172">
        <f>SUM(I157,K164)</f>
        <v>10000000</v>
      </c>
    </row>
    <row r="167" spans="1:11" ht="25.5">
      <c r="A167" s="226"/>
      <c r="B167" s="199"/>
      <c r="C167" s="199"/>
      <c r="D167" s="152" t="s">
        <v>469</v>
      </c>
      <c r="E167" s="199"/>
      <c r="F167" s="199"/>
      <c r="G167" s="199"/>
      <c r="H167" s="174" t="s">
        <v>257</v>
      </c>
      <c r="I167" s="146"/>
      <c r="J167" s="146"/>
      <c r="K167" s="194"/>
    </row>
    <row r="168" spans="1:11" ht="25.5">
      <c r="A168" s="226"/>
      <c r="B168" s="199"/>
      <c r="C168" s="199"/>
      <c r="D168" s="199"/>
      <c r="E168" s="191">
        <v>540</v>
      </c>
      <c r="F168" s="199"/>
      <c r="G168" s="199"/>
      <c r="H168" s="295" t="s">
        <v>565</v>
      </c>
      <c r="I168" s="146"/>
      <c r="J168" s="146"/>
      <c r="K168" s="194"/>
    </row>
    <row r="169" spans="1:11">
      <c r="A169" s="226"/>
      <c r="B169" s="199"/>
      <c r="C169" s="199"/>
      <c r="D169" s="199"/>
      <c r="E169" s="199"/>
      <c r="F169" s="191">
        <v>60</v>
      </c>
      <c r="G169" s="191">
        <v>485</v>
      </c>
      <c r="H169" s="199" t="s">
        <v>258</v>
      </c>
      <c r="I169" s="194">
        <v>2000000</v>
      </c>
      <c r="J169" s="146"/>
      <c r="K169" s="194">
        <f>SUM(I169:J169)</f>
        <v>2000000</v>
      </c>
    </row>
    <row r="170" spans="1:11" ht="25.5">
      <c r="A170" s="226"/>
      <c r="B170" s="199"/>
      <c r="C170" s="199"/>
      <c r="D170" s="199"/>
      <c r="E170" s="199"/>
      <c r="F170" s="199"/>
      <c r="G170" s="199"/>
      <c r="H170" s="193" t="s">
        <v>470</v>
      </c>
      <c r="I170" s="146"/>
      <c r="J170" s="146"/>
      <c r="K170" s="194"/>
    </row>
    <row r="171" spans="1:11">
      <c r="A171" s="226"/>
      <c r="B171" s="199"/>
      <c r="C171" s="199"/>
      <c r="D171" s="199"/>
      <c r="E171" s="199"/>
      <c r="F171" s="199"/>
      <c r="G171" s="218" t="s">
        <v>460</v>
      </c>
      <c r="H171" s="199" t="s">
        <v>198</v>
      </c>
      <c r="I171" s="172">
        <f>SUM(I169)</f>
        <v>2000000</v>
      </c>
      <c r="J171" s="209"/>
      <c r="K171" s="172">
        <f>SUM(I171:J171)</f>
        <v>2000000</v>
      </c>
    </row>
    <row r="172" spans="1:11">
      <c r="A172" s="226"/>
      <c r="B172" s="199"/>
      <c r="C172" s="199"/>
      <c r="D172" s="199"/>
      <c r="E172" s="199"/>
      <c r="F172" s="199"/>
      <c r="G172" s="199"/>
      <c r="H172" s="174" t="s">
        <v>471</v>
      </c>
      <c r="I172" s="172">
        <f>SUM(I171)</f>
        <v>2000000</v>
      </c>
      <c r="J172" s="209"/>
      <c r="K172" s="172">
        <f>SUM(K171)</f>
        <v>2000000</v>
      </c>
    </row>
    <row r="173" spans="1:11" ht="25.5">
      <c r="A173" s="226"/>
      <c r="B173" s="199"/>
      <c r="C173" s="199"/>
      <c r="D173" s="227" t="s">
        <v>474</v>
      </c>
      <c r="E173" s="199"/>
      <c r="F173" s="199"/>
      <c r="G173" s="199"/>
      <c r="H173" s="152" t="s">
        <v>260</v>
      </c>
      <c r="I173" s="172"/>
      <c r="J173" s="172"/>
      <c r="K173" s="194"/>
    </row>
    <row r="174" spans="1:11">
      <c r="A174" s="226"/>
      <c r="B174" s="199"/>
      <c r="C174" s="199"/>
      <c r="D174" s="199"/>
      <c r="E174" s="228"/>
      <c r="F174" s="191">
        <v>61</v>
      </c>
      <c r="G174" s="191">
        <v>511</v>
      </c>
      <c r="H174" s="151" t="s">
        <v>139</v>
      </c>
      <c r="I174" s="194">
        <v>5000000</v>
      </c>
      <c r="J174" s="146"/>
      <c r="K174" s="194">
        <f>SUM(I174:J174)</f>
        <v>5000000</v>
      </c>
    </row>
    <row r="175" spans="1:11">
      <c r="A175" s="226"/>
      <c r="B175" s="199"/>
      <c r="C175" s="199"/>
      <c r="D175" s="199"/>
      <c r="E175" s="228"/>
      <c r="F175" s="199"/>
      <c r="G175" s="199"/>
      <c r="H175" s="152" t="s">
        <v>261</v>
      </c>
      <c r="I175" s="146"/>
      <c r="J175" s="146"/>
      <c r="K175" s="194"/>
    </row>
    <row r="176" spans="1:11">
      <c r="A176" s="226"/>
      <c r="B176" s="199"/>
      <c r="C176" s="199"/>
      <c r="D176" s="199"/>
      <c r="E176" s="228"/>
      <c r="F176" s="199"/>
      <c r="G176" s="218" t="s">
        <v>460</v>
      </c>
      <c r="H176" s="151" t="s">
        <v>198</v>
      </c>
      <c r="I176" s="172">
        <f>SUM(I174)</f>
        <v>5000000</v>
      </c>
      <c r="J176" s="209"/>
      <c r="K176" s="172">
        <f>SUM(K174)</f>
        <v>5000000</v>
      </c>
    </row>
    <row r="177" spans="2:11">
      <c r="B177" s="199"/>
      <c r="C177" s="199"/>
      <c r="D177" s="199"/>
      <c r="E177" s="228"/>
      <c r="F177" s="199"/>
      <c r="G177" s="199"/>
      <c r="H177" s="152" t="s">
        <v>262</v>
      </c>
      <c r="I177" s="172">
        <f>SUM(I176)</f>
        <v>5000000</v>
      </c>
      <c r="J177" s="209"/>
      <c r="K177" s="172">
        <f>SUM(K176)</f>
        <v>5000000</v>
      </c>
    </row>
    <row r="178" spans="2:11" ht="25.5">
      <c r="B178" s="199"/>
      <c r="C178" s="199"/>
      <c r="D178" s="229" t="s">
        <v>475</v>
      </c>
      <c r="E178" s="229"/>
      <c r="F178" s="199"/>
      <c r="G178" s="199"/>
      <c r="H178" s="152" t="s">
        <v>263</v>
      </c>
      <c r="I178" s="146"/>
      <c r="J178" s="146"/>
      <c r="K178" s="194"/>
    </row>
    <row r="179" spans="2:11">
      <c r="B179" s="199"/>
      <c r="C179" s="230"/>
      <c r="D179" s="199"/>
      <c r="E179" s="228"/>
      <c r="F179" s="191">
        <v>62</v>
      </c>
      <c r="G179" s="191">
        <v>511</v>
      </c>
      <c r="H179" s="151" t="s">
        <v>139</v>
      </c>
      <c r="I179" s="194">
        <v>5000000</v>
      </c>
      <c r="J179" s="146"/>
      <c r="K179" s="194">
        <f>SUM(I179:J179)</f>
        <v>5000000</v>
      </c>
    </row>
    <row r="180" spans="2:11">
      <c r="B180" s="230"/>
      <c r="C180" s="199"/>
      <c r="D180" s="230"/>
      <c r="E180" s="138"/>
      <c r="F180" s="230"/>
      <c r="G180" s="230"/>
      <c r="H180" s="231" t="s">
        <v>476</v>
      </c>
      <c r="I180" s="146"/>
      <c r="J180" s="146"/>
      <c r="K180" s="194"/>
    </row>
    <row r="181" spans="2:11">
      <c r="B181" s="199"/>
      <c r="C181" s="199"/>
      <c r="D181" s="199"/>
      <c r="E181" s="139"/>
      <c r="F181" s="199"/>
      <c r="G181" s="218" t="s">
        <v>460</v>
      </c>
      <c r="H181" s="151" t="s">
        <v>198</v>
      </c>
      <c r="I181" s="209">
        <f>SUM(I179)</f>
        <v>5000000</v>
      </c>
      <c r="J181" s="209"/>
      <c r="K181" s="172">
        <f>SUM(K179)</f>
        <v>5000000</v>
      </c>
    </row>
    <row r="182" spans="2:11">
      <c r="B182" s="199"/>
      <c r="C182" s="199"/>
      <c r="D182" s="199"/>
      <c r="E182" s="228"/>
      <c r="F182" s="199"/>
      <c r="G182" s="199"/>
      <c r="H182" s="152" t="s">
        <v>264</v>
      </c>
      <c r="I182" s="172">
        <f>SUM(I181)</f>
        <v>5000000</v>
      </c>
      <c r="J182" s="209"/>
      <c r="K182" s="172">
        <f>SUM(K181)</f>
        <v>5000000</v>
      </c>
    </row>
    <row r="183" spans="2:11">
      <c r="B183" s="302"/>
      <c r="C183" s="302"/>
      <c r="D183" s="302"/>
      <c r="E183" s="228"/>
      <c r="F183" s="302"/>
      <c r="G183" s="302">
        <v>1</v>
      </c>
      <c r="H183" s="152" t="s">
        <v>198</v>
      </c>
      <c r="I183" s="172">
        <f>SUM(+I176+I181)</f>
        <v>10000000</v>
      </c>
      <c r="J183" s="209"/>
      <c r="K183" s="172">
        <f>SUM(K176+K181)</f>
        <v>10000000</v>
      </c>
    </row>
    <row r="184" spans="2:11">
      <c r="B184" s="302"/>
      <c r="C184" s="199"/>
      <c r="D184" s="302"/>
      <c r="E184" s="228"/>
      <c r="F184" s="302"/>
      <c r="G184" s="302"/>
      <c r="H184" s="152" t="s">
        <v>477</v>
      </c>
      <c r="I184" s="172">
        <f>SUM(+I177+I182)</f>
        <v>10000000</v>
      </c>
      <c r="J184" s="209"/>
      <c r="K184" s="172">
        <f>SUM(K177+K182)</f>
        <v>10000000</v>
      </c>
    </row>
    <row r="185" spans="2:11" ht="25.5">
      <c r="B185" s="199"/>
      <c r="C185" s="199"/>
      <c r="D185" s="229" t="s">
        <v>679</v>
      </c>
      <c r="E185" s="228"/>
      <c r="F185" s="199"/>
      <c r="G185" s="199"/>
      <c r="H185" s="152" t="s">
        <v>259</v>
      </c>
      <c r="I185" s="146"/>
      <c r="J185" s="146"/>
      <c r="K185" s="194"/>
    </row>
    <row r="186" spans="2:11" ht="25.5">
      <c r="B186" s="199"/>
      <c r="C186" s="199"/>
      <c r="D186" s="199"/>
      <c r="E186" s="228">
        <v>630</v>
      </c>
      <c r="F186" s="191"/>
      <c r="G186" s="199"/>
      <c r="H186" s="193" t="s">
        <v>499</v>
      </c>
      <c r="I186" s="146"/>
      <c r="J186" s="146"/>
      <c r="K186" s="194"/>
    </row>
    <row r="187" spans="2:11">
      <c r="B187" s="199"/>
      <c r="C187" s="199"/>
      <c r="D187" s="199"/>
      <c r="E187" s="228"/>
      <c r="F187" s="191">
        <v>63</v>
      </c>
      <c r="G187" s="191">
        <v>425</v>
      </c>
      <c r="H187" s="189" t="s">
        <v>212</v>
      </c>
      <c r="I187" s="194">
        <v>3000000</v>
      </c>
      <c r="J187" s="146"/>
      <c r="K187" s="194">
        <f>SUM(I187:J187)</f>
        <v>3000000</v>
      </c>
    </row>
    <row r="188" spans="2:11" ht="25.5">
      <c r="B188" s="191" t="s">
        <v>89</v>
      </c>
      <c r="C188" s="199"/>
      <c r="D188" s="199"/>
      <c r="E188" s="228"/>
      <c r="F188" s="199"/>
      <c r="G188" s="199"/>
      <c r="H188" s="193" t="s">
        <v>478</v>
      </c>
      <c r="I188" s="146"/>
      <c r="J188" s="146"/>
      <c r="K188" s="194"/>
    </row>
    <row r="189" spans="2:11">
      <c r="B189" s="199"/>
      <c r="C189" s="199"/>
      <c r="D189" s="199"/>
      <c r="E189" s="228"/>
      <c r="F189" s="199"/>
      <c r="G189" s="218" t="s">
        <v>460</v>
      </c>
      <c r="H189" s="193" t="s">
        <v>198</v>
      </c>
      <c r="I189" s="209">
        <f>SUM(I187:I187)</f>
        <v>3000000</v>
      </c>
      <c r="J189" s="209"/>
      <c r="K189" s="172">
        <f>SUM(K187:K187)</f>
        <v>3000000</v>
      </c>
    </row>
    <row r="190" spans="2:11">
      <c r="B190" s="199"/>
      <c r="C190" s="199"/>
      <c r="D190" s="199"/>
      <c r="E190" s="228"/>
      <c r="F190" s="199"/>
      <c r="G190" s="199"/>
      <c r="H190" s="193" t="s">
        <v>479</v>
      </c>
      <c r="I190" s="172">
        <f>SUM(I189)</f>
        <v>3000000</v>
      </c>
      <c r="J190" s="209"/>
      <c r="K190" s="172">
        <f>SUM(K189)</f>
        <v>3000000</v>
      </c>
    </row>
    <row r="191" spans="2:11" ht="25.5">
      <c r="B191" s="199"/>
      <c r="C191" s="199"/>
      <c r="D191" s="152" t="s">
        <v>480</v>
      </c>
      <c r="E191" s="152"/>
      <c r="F191" s="199"/>
      <c r="G191" s="177"/>
      <c r="H191" s="196" t="s">
        <v>266</v>
      </c>
      <c r="I191" s="146"/>
      <c r="J191" s="146"/>
      <c r="K191" s="194"/>
    </row>
    <row r="192" spans="2:11">
      <c r="B192" s="199"/>
      <c r="C192" s="199"/>
      <c r="D192" s="199"/>
      <c r="E192" s="147">
        <v>640</v>
      </c>
      <c r="F192" s="199"/>
      <c r="G192" s="199"/>
      <c r="H192" s="148" t="s">
        <v>267</v>
      </c>
      <c r="I192" s="146"/>
      <c r="J192" s="146"/>
      <c r="K192" s="194"/>
    </row>
    <row r="193" spans="2:13">
      <c r="B193" s="199"/>
      <c r="C193" s="199"/>
      <c r="D193" s="199"/>
      <c r="E193" s="199"/>
      <c r="F193" s="191">
        <v>64</v>
      </c>
      <c r="G193" s="198">
        <v>421</v>
      </c>
      <c r="H193" s="151" t="s">
        <v>115</v>
      </c>
      <c r="I193" s="194">
        <v>10000000</v>
      </c>
      <c r="J193" s="146"/>
      <c r="K193" s="194">
        <f>SUM(I193:J193)</f>
        <v>10000000</v>
      </c>
    </row>
    <row r="194" spans="2:13">
      <c r="B194" s="325"/>
      <c r="C194" s="325"/>
      <c r="D194" s="325"/>
      <c r="E194" s="325"/>
      <c r="F194" s="368">
        <v>65</v>
      </c>
      <c r="G194" s="367">
        <v>425</v>
      </c>
      <c r="H194" s="151" t="s">
        <v>212</v>
      </c>
      <c r="I194" s="371">
        <v>2000000</v>
      </c>
      <c r="J194" s="146"/>
      <c r="K194" s="371">
        <v>2000000</v>
      </c>
    </row>
    <row r="195" spans="2:13">
      <c r="B195" s="199"/>
      <c r="C195" s="199"/>
      <c r="D195" s="199"/>
      <c r="E195" s="199"/>
      <c r="F195" s="189"/>
      <c r="G195" s="189"/>
      <c r="H195" s="193" t="s">
        <v>268</v>
      </c>
      <c r="I195" s="190"/>
      <c r="J195" s="200"/>
      <c r="K195" s="194"/>
    </row>
    <row r="196" spans="2:13">
      <c r="B196" s="199"/>
      <c r="C196" s="199"/>
      <c r="D196" s="199"/>
      <c r="E196" s="199"/>
      <c r="F196" s="199"/>
      <c r="G196" s="210" t="s">
        <v>460</v>
      </c>
      <c r="H196" s="189" t="s">
        <v>198</v>
      </c>
      <c r="I196" s="172">
        <f>SUM(I193,I194)</f>
        <v>12000000</v>
      </c>
      <c r="J196" s="209"/>
      <c r="K196" s="172">
        <f>SUM(K193,K194)</f>
        <v>12000000</v>
      </c>
    </row>
    <row r="197" spans="2:13">
      <c r="B197" s="199"/>
      <c r="C197" s="199"/>
      <c r="D197" s="199"/>
      <c r="E197" s="199"/>
      <c r="F197" s="199"/>
      <c r="G197" s="199"/>
      <c r="H197" s="152" t="s">
        <v>269</v>
      </c>
      <c r="I197" s="172">
        <f>SUM(I196)</f>
        <v>12000000</v>
      </c>
      <c r="J197" s="209"/>
      <c r="K197" s="172">
        <f>SUM(K196)</f>
        <v>12000000</v>
      </c>
    </row>
    <row r="198" spans="2:13" ht="25.5">
      <c r="B198" s="199"/>
      <c r="C198" s="199"/>
      <c r="D198" s="199"/>
      <c r="E198" s="199"/>
      <c r="F198" s="189"/>
      <c r="G198" s="189"/>
      <c r="H198" s="193" t="s">
        <v>481</v>
      </c>
      <c r="I198" s="190"/>
      <c r="J198" s="97"/>
      <c r="K198" s="194"/>
    </row>
    <row r="199" spans="2:13">
      <c r="B199" s="199"/>
      <c r="C199" s="199"/>
      <c r="D199" s="199"/>
      <c r="E199" s="199"/>
      <c r="F199" s="199"/>
      <c r="G199" s="210" t="s">
        <v>460</v>
      </c>
      <c r="H199" s="189" t="s">
        <v>198</v>
      </c>
      <c r="I199" s="172">
        <f>SUM(I196)</f>
        <v>12000000</v>
      </c>
      <c r="J199" s="209"/>
      <c r="K199" s="172">
        <f>SUM(K196)</f>
        <v>12000000</v>
      </c>
      <c r="M199" s="294"/>
    </row>
    <row r="200" spans="2:13">
      <c r="B200" s="199"/>
      <c r="C200" s="199"/>
      <c r="D200" s="199"/>
      <c r="E200" s="199"/>
      <c r="F200" s="199"/>
      <c r="G200" s="199"/>
      <c r="H200" s="152" t="s">
        <v>473</v>
      </c>
      <c r="I200" s="172">
        <f>SUM(I199)</f>
        <v>12000000</v>
      </c>
      <c r="J200" s="209"/>
      <c r="K200" s="172">
        <f>SUM(K199)</f>
        <v>12000000</v>
      </c>
    </row>
    <row r="201" spans="2:13">
      <c r="B201" s="199"/>
      <c r="C201" s="199"/>
      <c r="D201" s="199"/>
      <c r="E201" s="199"/>
      <c r="F201" s="199"/>
      <c r="G201" s="199"/>
      <c r="H201" s="152" t="s">
        <v>270</v>
      </c>
      <c r="I201" s="146"/>
      <c r="J201" s="146"/>
      <c r="K201" s="194">
        <f>SUM(I201:J201)</f>
        <v>0</v>
      </c>
    </row>
    <row r="202" spans="2:13">
      <c r="B202" s="199"/>
      <c r="C202" s="199"/>
      <c r="D202" s="199"/>
      <c r="E202" s="199"/>
      <c r="F202" s="191"/>
      <c r="G202" s="218" t="s">
        <v>460</v>
      </c>
      <c r="H202" s="152" t="s">
        <v>198</v>
      </c>
      <c r="I202" s="209"/>
      <c r="J202" s="209"/>
      <c r="K202" s="209"/>
    </row>
    <row r="203" spans="2:13">
      <c r="B203" s="199"/>
      <c r="C203" s="199"/>
      <c r="D203" s="199"/>
      <c r="E203" s="199"/>
      <c r="F203" s="191"/>
      <c r="G203" s="191"/>
      <c r="H203" s="152" t="s">
        <v>271</v>
      </c>
      <c r="I203" s="172">
        <f>SUM(I166,I172,,I177,I182,,I190,I200)</f>
        <v>37000000</v>
      </c>
      <c r="J203" s="209"/>
      <c r="K203" s="172">
        <f>SUM(K166,K172,,K177,K182,,K187,K197)</f>
        <v>37000000</v>
      </c>
    </row>
    <row r="204" spans="2:13" ht="25.5">
      <c r="B204" s="199"/>
      <c r="C204" s="191"/>
      <c r="D204" s="199"/>
      <c r="E204" s="199"/>
      <c r="F204" s="199"/>
      <c r="G204" s="199"/>
      <c r="H204" s="193" t="s">
        <v>272</v>
      </c>
      <c r="I204" s="146"/>
      <c r="J204" s="146"/>
      <c r="K204" s="194"/>
    </row>
    <row r="205" spans="2:13">
      <c r="B205" s="191"/>
      <c r="C205" s="191"/>
      <c r="D205" s="318" t="s">
        <v>273</v>
      </c>
      <c r="E205" s="191">
        <v>451</v>
      </c>
      <c r="F205" s="199"/>
      <c r="G205" s="199"/>
      <c r="H205" s="174" t="s">
        <v>274</v>
      </c>
      <c r="I205" s="146"/>
      <c r="J205" s="146"/>
      <c r="K205" s="194"/>
    </row>
    <row r="206" spans="2:13">
      <c r="B206" s="191"/>
      <c r="C206" s="199"/>
      <c r="D206" s="197"/>
      <c r="E206" s="191"/>
      <c r="F206" s="199"/>
      <c r="G206" s="177"/>
      <c r="H206" s="193" t="s">
        <v>166</v>
      </c>
      <c r="I206" s="146"/>
      <c r="J206" s="146"/>
      <c r="K206" s="194"/>
    </row>
    <row r="207" spans="2:13">
      <c r="B207" s="192"/>
      <c r="C207" s="199"/>
      <c r="D207" s="199"/>
      <c r="E207" s="199"/>
      <c r="F207" s="191">
        <v>66</v>
      </c>
      <c r="G207" s="191">
        <v>425</v>
      </c>
      <c r="H207" s="189" t="s">
        <v>212</v>
      </c>
      <c r="I207" s="232">
        <v>45000000</v>
      </c>
      <c r="J207" s="146"/>
      <c r="K207" s="194">
        <f>SUM(I207:J207)</f>
        <v>45000000</v>
      </c>
    </row>
    <row r="208" spans="2:13">
      <c r="B208" s="199"/>
      <c r="C208" s="199"/>
      <c r="D208" s="196"/>
      <c r="E208" s="196"/>
      <c r="F208" s="189"/>
      <c r="G208" s="189"/>
      <c r="H208" s="193" t="s">
        <v>275</v>
      </c>
      <c r="I208" s="190"/>
      <c r="J208" s="200"/>
      <c r="K208" s="194"/>
    </row>
    <row r="209" spans="2:11">
      <c r="B209" s="199"/>
      <c r="C209" s="199"/>
      <c r="D209" s="177"/>
      <c r="E209" s="177"/>
      <c r="F209" s="199"/>
      <c r="G209" s="210" t="s">
        <v>460</v>
      </c>
      <c r="H209" s="189" t="s">
        <v>198</v>
      </c>
      <c r="I209" s="172">
        <f>SUM(I207:I207)</f>
        <v>45000000</v>
      </c>
      <c r="J209" s="209"/>
      <c r="K209" s="172">
        <f>SUM(K207:K207)</f>
        <v>45000000</v>
      </c>
    </row>
    <row r="210" spans="2:11">
      <c r="B210" s="199"/>
      <c r="C210" s="199"/>
      <c r="D210" s="199"/>
      <c r="E210" s="199"/>
      <c r="F210" s="199"/>
      <c r="G210" s="199"/>
      <c r="H210" s="152" t="s">
        <v>276</v>
      </c>
      <c r="I210" s="209">
        <f>SUM(I209)</f>
        <v>45000000</v>
      </c>
      <c r="J210" s="209"/>
      <c r="K210" s="172">
        <f>SUM(K209)</f>
        <v>45000000</v>
      </c>
    </row>
    <row r="211" spans="2:11" ht="25.5">
      <c r="B211" s="199"/>
      <c r="C211" s="199"/>
      <c r="D211" s="199"/>
      <c r="E211" s="199"/>
      <c r="F211" s="189"/>
      <c r="G211" s="189"/>
      <c r="H211" s="193" t="s">
        <v>277</v>
      </c>
      <c r="I211" s="190"/>
      <c r="J211" s="200"/>
      <c r="K211" s="194"/>
    </row>
    <row r="212" spans="2:11">
      <c r="B212" s="199"/>
      <c r="C212" s="199"/>
      <c r="D212" s="199"/>
      <c r="E212" s="199"/>
      <c r="F212" s="199"/>
      <c r="G212" s="210" t="s">
        <v>460</v>
      </c>
      <c r="H212" s="189" t="s">
        <v>198</v>
      </c>
      <c r="I212" s="172">
        <f>SUM(I209)</f>
        <v>45000000</v>
      </c>
      <c r="J212" s="209"/>
      <c r="K212" s="172">
        <f>SUM(K209)</f>
        <v>45000000</v>
      </c>
    </row>
    <row r="213" spans="2:11">
      <c r="B213" s="199"/>
      <c r="C213" s="199"/>
      <c r="D213" s="199"/>
      <c r="E213" s="199"/>
      <c r="F213" s="199"/>
      <c r="G213" s="199"/>
      <c r="H213" s="152" t="s">
        <v>278</v>
      </c>
      <c r="I213" s="172">
        <f>SUM(I212)</f>
        <v>45000000</v>
      </c>
      <c r="J213" s="209"/>
      <c r="K213" s="172">
        <f>SUM(K212)</f>
        <v>45000000</v>
      </c>
    </row>
    <row r="214" spans="2:11" ht="38.25">
      <c r="B214" s="199"/>
      <c r="C214" s="199"/>
      <c r="D214" s="325" t="s">
        <v>594</v>
      </c>
      <c r="E214" s="228">
        <v>360</v>
      </c>
      <c r="F214" s="199"/>
      <c r="G214" s="199"/>
      <c r="H214" s="152" t="s">
        <v>566</v>
      </c>
      <c r="I214" s="146"/>
      <c r="J214" s="146"/>
      <c r="K214" s="194"/>
    </row>
    <row r="215" spans="2:11">
      <c r="B215" s="199"/>
      <c r="C215" s="199"/>
      <c r="D215" s="199"/>
      <c r="E215" s="228"/>
      <c r="F215" s="191">
        <v>67</v>
      </c>
      <c r="G215" s="191">
        <v>424</v>
      </c>
      <c r="H215" s="151" t="s">
        <v>118</v>
      </c>
      <c r="I215" s="194">
        <v>2000000</v>
      </c>
      <c r="J215" s="146"/>
      <c r="K215" s="194">
        <f>SUM(I215:J215)</f>
        <v>2000000</v>
      </c>
    </row>
    <row r="216" spans="2:11">
      <c r="B216" s="199"/>
      <c r="C216" s="199"/>
      <c r="D216" s="199"/>
      <c r="E216" s="228"/>
      <c r="F216" s="191">
        <v>68</v>
      </c>
      <c r="G216" s="191">
        <v>425</v>
      </c>
      <c r="H216" s="151" t="s">
        <v>212</v>
      </c>
      <c r="I216" s="194">
        <v>1000000</v>
      </c>
      <c r="J216" s="146"/>
      <c r="K216" s="194">
        <f>SUM(I216:J216)</f>
        <v>1000000</v>
      </c>
    </row>
    <row r="217" spans="2:11">
      <c r="B217" s="199"/>
      <c r="C217" s="199"/>
      <c r="D217" s="152"/>
      <c r="E217" s="199"/>
      <c r="F217" s="199"/>
      <c r="G217" s="199"/>
      <c r="H217" s="152" t="s">
        <v>281</v>
      </c>
      <c r="I217" s="146"/>
      <c r="J217" s="146"/>
      <c r="K217" s="194"/>
    </row>
    <row r="218" spans="2:11">
      <c r="B218" s="199"/>
      <c r="C218" s="199"/>
      <c r="D218" s="199"/>
      <c r="E218" s="199"/>
      <c r="F218" s="199"/>
      <c r="G218" s="218" t="s">
        <v>460</v>
      </c>
      <c r="H218" s="152" t="s">
        <v>198</v>
      </c>
      <c r="I218" s="172">
        <f>SUM(I215:I216)</f>
        <v>3000000</v>
      </c>
      <c r="J218" s="146"/>
      <c r="K218" s="172">
        <f>SUM(K215:K216)</f>
        <v>3000000</v>
      </c>
    </row>
    <row r="219" spans="2:11">
      <c r="B219" s="199"/>
      <c r="C219" s="199"/>
      <c r="D219" s="199"/>
      <c r="E219" s="199"/>
      <c r="F219" s="199"/>
      <c r="G219" s="199"/>
      <c r="H219" s="152" t="s">
        <v>279</v>
      </c>
      <c r="I219" s="172">
        <f>SUM(I218)</f>
        <v>3000000</v>
      </c>
      <c r="J219" s="146"/>
      <c r="K219" s="172">
        <f>SUM(K218)</f>
        <v>3000000</v>
      </c>
    </row>
    <row r="220" spans="2:11">
      <c r="B220" s="199"/>
      <c r="C220" s="199"/>
      <c r="D220" s="199"/>
      <c r="E220" s="199"/>
      <c r="F220" s="199"/>
      <c r="G220" s="199"/>
      <c r="H220" s="152" t="s">
        <v>282</v>
      </c>
      <c r="I220" s="146"/>
      <c r="J220" s="146"/>
      <c r="K220" s="194"/>
    </row>
    <row r="221" spans="2:11">
      <c r="B221" s="199"/>
      <c r="C221" s="199"/>
      <c r="D221" s="199"/>
      <c r="E221" s="199"/>
      <c r="F221" s="199"/>
      <c r="G221" s="218" t="s">
        <v>460</v>
      </c>
      <c r="H221" s="152" t="s">
        <v>198</v>
      </c>
      <c r="I221" s="209">
        <f>SUM(I218,,I212)</f>
        <v>48000000</v>
      </c>
      <c r="J221" s="209"/>
      <c r="K221" s="209">
        <f>SUM(K218,,K212)</f>
        <v>48000000</v>
      </c>
    </row>
    <row r="222" spans="2:11">
      <c r="B222" s="199"/>
      <c r="C222" s="199"/>
      <c r="D222" s="199"/>
      <c r="E222" s="199"/>
      <c r="F222" s="191"/>
      <c r="G222" s="191"/>
      <c r="H222" s="152" t="s">
        <v>283</v>
      </c>
      <c r="I222" s="172">
        <f>SUM(I219,I213)</f>
        <v>48000000</v>
      </c>
      <c r="J222" s="209"/>
      <c r="K222" s="172">
        <f>SUM(K219,,K213)</f>
        <v>48000000</v>
      </c>
    </row>
    <row r="223" spans="2:11">
      <c r="B223" s="199"/>
      <c r="C223" s="199"/>
      <c r="D223" s="319"/>
      <c r="E223" s="199"/>
      <c r="F223" s="199"/>
      <c r="G223" s="199"/>
      <c r="H223" s="196" t="s">
        <v>284</v>
      </c>
      <c r="I223" s="233"/>
      <c r="J223" s="233"/>
      <c r="K223" s="194"/>
    </row>
    <row r="224" spans="2:11" ht="25.5">
      <c r="B224" s="199"/>
      <c r="C224" s="191"/>
      <c r="D224" s="319" t="s">
        <v>285</v>
      </c>
      <c r="E224" s="199">
        <v>411</v>
      </c>
      <c r="F224" s="199"/>
      <c r="G224" s="199"/>
      <c r="H224" s="193" t="s">
        <v>286</v>
      </c>
      <c r="I224" s="146"/>
      <c r="J224" s="146"/>
      <c r="K224" s="194"/>
    </row>
    <row r="225" spans="2:11">
      <c r="B225" s="191"/>
      <c r="C225" s="199"/>
      <c r="D225" s="197"/>
      <c r="E225" s="191"/>
      <c r="F225" s="199"/>
      <c r="G225" s="199"/>
      <c r="H225" s="234" t="s">
        <v>164</v>
      </c>
      <c r="I225" s="146"/>
      <c r="J225" s="146"/>
      <c r="K225" s="194"/>
    </row>
    <row r="226" spans="2:11">
      <c r="B226" s="173"/>
      <c r="C226" s="199"/>
      <c r="D226" s="196"/>
      <c r="E226" s="161"/>
      <c r="F226" s="199"/>
      <c r="G226" s="199"/>
      <c r="H226" s="234" t="s">
        <v>505</v>
      </c>
      <c r="I226" s="146"/>
      <c r="J226" s="146"/>
      <c r="K226" s="194"/>
    </row>
    <row r="227" spans="2:11">
      <c r="B227" s="199"/>
      <c r="C227" s="199"/>
      <c r="D227" s="152"/>
      <c r="E227" s="199"/>
      <c r="F227" s="199"/>
      <c r="G227" s="199"/>
      <c r="H227" s="234" t="s">
        <v>506</v>
      </c>
      <c r="I227" s="146"/>
      <c r="J227" s="146"/>
      <c r="K227" s="194"/>
    </row>
    <row r="228" spans="2:11">
      <c r="B228" s="199"/>
      <c r="C228" s="199"/>
      <c r="D228" s="199"/>
      <c r="E228" s="401">
        <v>411</v>
      </c>
      <c r="F228" s="191">
        <v>69</v>
      </c>
      <c r="G228" s="198">
        <v>463</v>
      </c>
      <c r="H228" s="151" t="s">
        <v>287</v>
      </c>
      <c r="I228" s="146">
        <v>2500000</v>
      </c>
      <c r="J228" s="146"/>
      <c r="K228" s="194">
        <f>SUM(I228:J228)</f>
        <v>2500000</v>
      </c>
    </row>
    <row r="229" spans="2:11">
      <c r="B229" s="199"/>
      <c r="C229" s="199"/>
      <c r="D229" s="193"/>
      <c r="E229" s="147"/>
      <c r="F229" s="189"/>
      <c r="G229" s="189"/>
      <c r="H229" s="193" t="s">
        <v>288</v>
      </c>
      <c r="I229" s="97"/>
      <c r="J229" s="97"/>
      <c r="K229" s="194"/>
    </row>
    <row r="230" spans="2:11">
      <c r="B230" s="199"/>
      <c r="C230" s="199"/>
      <c r="D230" s="193"/>
      <c r="E230" s="147"/>
      <c r="F230" s="199"/>
      <c r="G230" s="210" t="s">
        <v>460</v>
      </c>
      <c r="H230" s="189" t="s">
        <v>198</v>
      </c>
      <c r="I230" s="209">
        <f>SUM(I228)</f>
        <v>2500000</v>
      </c>
      <c r="J230" s="209"/>
      <c r="K230" s="172">
        <f>SUM(K228)</f>
        <v>2500000</v>
      </c>
    </row>
    <row r="231" spans="2:11">
      <c r="B231" s="199"/>
      <c r="C231" s="199"/>
      <c r="D231" s="199"/>
      <c r="E231" s="199"/>
      <c r="F231" s="199"/>
      <c r="G231" s="199"/>
      <c r="H231" s="152" t="s">
        <v>289</v>
      </c>
      <c r="I231" s="146"/>
      <c r="J231" s="146"/>
      <c r="K231" s="194"/>
    </row>
    <row r="232" spans="2:11" ht="25.5">
      <c r="B232" s="199"/>
      <c r="C232" s="199"/>
      <c r="D232" s="199"/>
      <c r="E232" s="199"/>
      <c r="F232" s="189"/>
      <c r="G232" s="189"/>
      <c r="H232" s="193" t="s">
        <v>290</v>
      </c>
      <c r="I232" s="190"/>
      <c r="J232" s="200"/>
      <c r="K232" s="172"/>
    </row>
    <row r="233" spans="2:11">
      <c r="B233" s="199"/>
      <c r="C233" s="199"/>
      <c r="D233" s="199"/>
      <c r="E233" s="199"/>
      <c r="F233" s="199"/>
      <c r="G233" s="210" t="s">
        <v>460</v>
      </c>
      <c r="H233" s="189" t="s">
        <v>198</v>
      </c>
      <c r="I233" s="235">
        <f>SUM(I230)</f>
        <v>2500000</v>
      </c>
      <c r="J233" s="235"/>
      <c r="K233" s="172">
        <f>SUM(K230)</f>
        <v>2500000</v>
      </c>
    </row>
    <row r="234" spans="2:11">
      <c r="B234" s="199"/>
      <c r="C234" s="199"/>
      <c r="D234" s="199"/>
      <c r="E234" s="199"/>
      <c r="F234" s="230"/>
      <c r="G234" s="236"/>
      <c r="H234" s="152" t="s">
        <v>291</v>
      </c>
      <c r="I234" s="235">
        <f>SUM(I233)</f>
        <v>2500000</v>
      </c>
      <c r="J234" s="235"/>
      <c r="K234" s="235">
        <f>SUM(K233)</f>
        <v>2500000</v>
      </c>
    </row>
    <row r="235" spans="2:11">
      <c r="B235" s="199"/>
      <c r="C235" s="199"/>
      <c r="D235" s="319" t="s">
        <v>504</v>
      </c>
      <c r="E235" s="199"/>
      <c r="F235" s="199"/>
      <c r="G235" s="189"/>
      <c r="H235" s="193" t="s">
        <v>507</v>
      </c>
      <c r="I235" s="146"/>
      <c r="J235" s="146"/>
      <c r="K235" s="194"/>
    </row>
    <row r="236" spans="2:11">
      <c r="B236" s="199"/>
      <c r="C236" s="230"/>
      <c r="D236" s="199"/>
      <c r="E236" s="199"/>
      <c r="F236" s="199"/>
      <c r="G236" s="199"/>
      <c r="H236" s="237" t="s">
        <v>164</v>
      </c>
      <c r="I236" s="146"/>
      <c r="J236" s="146"/>
      <c r="K236" s="194"/>
    </row>
    <row r="237" spans="2:11">
      <c r="B237" s="230"/>
      <c r="C237" s="199"/>
      <c r="D237" s="230"/>
      <c r="E237" s="230"/>
      <c r="F237" s="191">
        <v>70</v>
      </c>
      <c r="G237" s="162">
        <v>463</v>
      </c>
      <c r="H237" s="197" t="s">
        <v>287</v>
      </c>
      <c r="I237" s="194">
        <v>4000000</v>
      </c>
      <c r="J237" s="146"/>
      <c r="K237" s="194">
        <f>SUM(I237:J237)</f>
        <v>4000000</v>
      </c>
    </row>
    <row r="238" spans="2:11">
      <c r="B238" s="199"/>
      <c r="C238" s="199"/>
      <c r="D238" s="152"/>
      <c r="E238" s="199"/>
      <c r="F238" s="189"/>
      <c r="G238" s="189"/>
      <c r="H238" s="193" t="s">
        <v>288</v>
      </c>
      <c r="I238" s="97"/>
      <c r="J238" s="97"/>
      <c r="K238" s="194"/>
    </row>
    <row r="239" spans="2:11">
      <c r="B239" s="199"/>
      <c r="C239" s="199"/>
      <c r="D239" s="199"/>
      <c r="E239" s="401">
        <v>411</v>
      </c>
      <c r="F239" s="199"/>
      <c r="G239" s="210" t="s">
        <v>460</v>
      </c>
      <c r="H239" s="189" t="s">
        <v>198</v>
      </c>
      <c r="I239" s="172">
        <f>SUM(I237)</f>
        <v>4000000</v>
      </c>
      <c r="J239" s="209"/>
      <c r="K239" s="172">
        <f>SUM(K237)</f>
        <v>4000000</v>
      </c>
    </row>
    <row r="240" spans="2:11">
      <c r="B240" s="199"/>
      <c r="C240" s="199"/>
      <c r="D240" s="177"/>
      <c r="E240" s="177"/>
      <c r="F240" s="199"/>
      <c r="G240" s="199"/>
      <c r="H240" s="152" t="s">
        <v>289</v>
      </c>
      <c r="I240" s="172"/>
      <c r="J240" s="209"/>
      <c r="K240" s="172"/>
    </row>
    <row r="241" spans="2:11">
      <c r="B241" s="199"/>
      <c r="C241" s="199"/>
      <c r="D241" s="199"/>
      <c r="E241" s="199"/>
      <c r="F241" s="189"/>
      <c r="G241" s="189"/>
      <c r="H241" s="193" t="s">
        <v>292</v>
      </c>
      <c r="I241" s="163"/>
      <c r="J241" s="190"/>
      <c r="K241" s="172"/>
    </row>
    <row r="242" spans="2:11">
      <c r="B242" s="199"/>
      <c r="C242" s="199"/>
      <c r="D242" s="199"/>
      <c r="E242" s="199"/>
      <c r="F242" s="199"/>
      <c r="G242" s="210" t="s">
        <v>460</v>
      </c>
      <c r="H242" s="189" t="s">
        <v>198</v>
      </c>
      <c r="I242" s="172">
        <f>SUM(I239)</f>
        <v>4000000</v>
      </c>
      <c r="J242" s="209"/>
      <c r="K242" s="172">
        <f>SUM(K239)</f>
        <v>4000000</v>
      </c>
    </row>
    <row r="243" spans="2:11">
      <c r="B243" s="199"/>
      <c r="C243" s="199"/>
      <c r="D243" s="199"/>
      <c r="E243" s="199"/>
      <c r="F243" s="199"/>
      <c r="G243" s="199"/>
      <c r="H243" s="152" t="s">
        <v>293</v>
      </c>
      <c r="I243" s="164">
        <f>SUM(I242)</f>
        <v>4000000</v>
      </c>
      <c r="J243" s="209"/>
      <c r="K243" s="172">
        <f>SUM(K242)</f>
        <v>4000000</v>
      </c>
    </row>
    <row r="244" spans="2:11">
      <c r="B244" s="199"/>
      <c r="C244" s="199"/>
      <c r="D244" s="319" t="s">
        <v>583</v>
      </c>
      <c r="E244" s="199">
        <v>411</v>
      </c>
      <c r="F244" s="199"/>
      <c r="G244" s="199"/>
      <c r="H244" s="301" t="s">
        <v>702</v>
      </c>
      <c r="I244" s="146"/>
      <c r="J244" s="146"/>
      <c r="K244" s="194"/>
    </row>
    <row r="245" spans="2:11">
      <c r="B245" s="199"/>
      <c r="C245" s="199"/>
      <c r="D245" s="199"/>
      <c r="E245" s="199"/>
      <c r="F245" s="199"/>
      <c r="G245" s="199"/>
      <c r="H245" s="234" t="s">
        <v>164</v>
      </c>
      <c r="I245" s="146"/>
      <c r="J245" s="146"/>
      <c r="K245" s="194"/>
    </row>
    <row r="246" spans="2:11">
      <c r="B246" s="199"/>
      <c r="C246" s="199"/>
      <c r="D246" s="199"/>
      <c r="E246" s="199"/>
      <c r="F246" s="191">
        <v>71</v>
      </c>
      <c r="G246" s="198">
        <v>463</v>
      </c>
      <c r="H246" s="151" t="s">
        <v>287</v>
      </c>
      <c r="I246" s="194">
        <v>3500000</v>
      </c>
      <c r="J246" s="146"/>
      <c r="K246" s="194">
        <f>SUM(I246:J246)</f>
        <v>3500000</v>
      </c>
    </row>
    <row r="247" spans="2:11">
      <c r="B247" s="199"/>
      <c r="C247" s="199"/>
      <c r="D247" s="152"/>
      <c r="E247" s="199"/>
      <c r="F247" s="189"/>
      <c r="G247" s="189"/>
      <c r="H247" s="193" t="s">
        <v>288</v>
      </c>
      <c r="I247" s="238"/>
      <c r="J247" s="97"/>
      <c r="K247" s="194"/>
    </row>
    <row r="248" spans="2:11">
      <c r="B248" s="199"/>
      <c r="C248" s="199"/>
      <c r="D248" s="199"/>
      <c r="E248" s="147"/>
      <c r="F248" s="199"/>
      <c r="G248" s="210" t="s">
        <v>460</v>
      </c>
      <c r="H248" s="189" t="s">
        <v>198</v>
      </c>
      <c r="I248" s="172">
        <f>SUM(I246)</f>
        <v>3500000</v>
      </c>
      <c r="J248" s="209"/>
      <c r="K248" s="172">
        <f>SUM(K246)</f>
        <v>3500000</v>
      </c>
    </row>
    <row r="249" spans="2:11">
      <c r="B249" s="199"/>
      <c r="C249" s="199"/>
      <c r="D249" s="199"/>
      <c r="E249" s="199"/>
      <c r="F249" s="199"/>
      <c r="G249" s="259"/>
      <c r="H249" s="152" t="s">
        <v>289</v>
      </c>
      <c r="I249" s="172">
        <f>SUM(I248)</f>
        <v>3500000</v>
      </c>
      <c r="J249" s="209"/>
      <c r="K249" s="172">
        <f>SUM(K248)</f>
        <v>3500000</v>
      </c>
    </row>
    <row r="250" spans="2:11">
      <c r="B250" s="199"/>
      <c r="C250" s="199"/>
      <c r="D250" s="199"/>
      <c r="E250" s="199"/>
      <c r="F250" s="189"/>
      <c r="G250" s="260"/>
      <c r="H250" s="193" t="s">
        <v>294</v>
      </c>
      <c r="I250" s="239"/>
      <c r="J250" s="211"/>
      <c r="K250" s="172"/>
    </row>
    <row r="251" spans="2:11">
      <c r="B251" s="199"/>
      <c r="C251" s="199"/>
      <c r="D251" s="199"/>
      <c r="E251" s="199"/>
      <c r="F251" s="199"/>
      <c r="G251" s="210" t="s">
        <v>460</v>
      </c>
      <c r="H251" s="189" t="s">
        <v>198</v>
      </c>
      <c r="I251" s="172">
        <f>SUM(I248)</f>
        <v>3500000</v>
      </c>
      <c r="J251" s="209"/>
      <c r="K251" s="172">
        <f>SUM(K248)</f>
        <v>3500000</v>
      </c>
    </row>
    <row r="252" spans="2:11">
      <c r="B252" s="199"/>
      <c r="C252" s="199"/>
      <c r="D252" s="199"/>
      <c r="E252" s="199"/>
      <c r="F252" s="199"/>
      <c r="G252" s="259"/>
      <c r="H252" s="152" t="s">
        <v>295</v>
      </c>
      <c r="I252" s="172">
        <f>SUM(I249)</f>
        <v>3500000</v>
      </c>
      <c r="J252" s="209"/>
      <c r="K252" s="172">
        <f>SUM(K249)</f>
        <v>3500000</v>
      </c>
    </row>
    <row r="253" spans="2:11">
      <c r="B253" s="199"/>
      <c r="C253" s="199"/>
      <c r="D253" s="199"/>
      <c r="E253" s="199"/>
      <c r="F253" s="199"/>
      <c r="G253" s="260"/>
      <c r="H253" s="193" t="s">
        <v>296</v>
      </c>
      <c r="I253" s="97"/>
      <c r="J253" s="97"/>
      <c r="K253" s="194"/>
    </row>
    <row r="254" spans="2:11">
      <c r="B254" s="199"/>
      <c r="C254" s="199"/>
      <c r="D254" s="199"/>
      <c r="E254" s="199"/>
      <c r="F254" s="199"/>
      <c r="G254" s="210" t="s">
        <v>460</v>
      </c>
      <c r="H254" s="189" t="s">
        <v>198</v>
      </c>
      <c r="I254" s="172">
        <f>SUM(I252,I243,I234)</f>
        <v>10000000</v>
      </c>
      <c r="J254" s="209"/>
      <c r="K254" s="172">
        <f>SUM(K252,K243,K234)</f>
        <v>10000000</v>
      </c>
    </row>
    <row r="255" spans="2:11">
      <c r="B255" s="199"/>
      <c r="C255" s="199"/>
      <c r="D255" s="319" t="s">
        <v>562</v>
      </c>
      <c r="E255" s="199">
        <v>411</v>
      </c>
      <c r="F255" s="291"/>
      <c r="G255" s="210"/>
      <c r="H255" s="287" t="s">
        <v>563</v>
      </c>
      <c r="I255" s="172"/>
      <c r="J255" s="209"/>
      <c r="K255" s="172"/>
    </row>
    <row r="256" spans="2:11">
      <c r="B256" s="199"/>
      <c r="C256" s="199"/>
      <c r="D256" s="199"/>
      <c r="E256" s="199"/>
      <c r="F256" s="291"/>
      <c r="G256" s="210"/>
      <c r="H256" s="287" t="s">
        <v>164</v>
      </c>
      <c r="I256" s="172"/>
      <c r="J256" s="209"/>
      <c r="K256" s="172"/>
    </row>
    <row r="257" spans="2:11">
      <c r="B257" s="199"/>
      <c r="C257" s="291"/>
      <c r="D257" s="199"/>
      <c r="E257" s="199"/>
      <c r="F257" s="162">
        <v>72</v>
      </c>
      <c r="G257" s="210" t="s">
        <v>564</v>
      </c>
      <c r="H257" s="287" t="s">
        <v>287</v>
      </c>
      <c r="I257" s="334">
        <v>5000000</v>
      </c>
      <c r="J257" s="146"/>
      <c r="K257" s="334">
        <f>SUM(I257:J257)</f>
        <v>5000000</v>
      </c>
    </row>
    <row r="258" spans="2:11">
      <c r="B258" s="291"/>
      <c r="C258" s="291"/>
      <c r="D258" s="287"/>
      <c r="E258" s="291"/>
      <c r="F258" s="291"/>
      <c r="G258" s="210"/>
      <c r="H258" s="287" t="s">
        <v>288</v>
      </c>
      <c r="I258" s="172"/>
      <c r="J258" s="209"/>
      <c r="K258" s="172"/>
    </row>
    <row r="259" spans="2:11">
      <c r="B259" s="291"/>
      <c r="C259" s="291"/>
      <c r="D259" s="291"/>
      <c r="E259" s="291"/>
      <c r="F259" s="291"/>
      <c r="G259" s="210" t="s">
        <v>460</v>
      </c>
      <c r="H259" s="287" t="s">
        <v>198</v>
      </c>
      <c r="I259" s="172">
        <f>SUM(I257)</f>
        <v>5000000</v>
      </c>
      <c r="J259" s="209"/>
      <c r="K259" s="172">
        <f>SUM(K257)</f>
        <v>5000000</v>
      </c>
    </row>
    <row r="260" spans="2:11">
      <c r="B260" s="291"/>
      <c r="C260" s="291"/>
      <c r="D260" s="291"/>
      <c r="E260" s="291"/>
      <c r="F260" s="199"/>
      <c r="G260" s="199"/>
      <c r="H260" s="152" t="s">
        <v>297</v>
      </c>
      <c r="I260" s="172">
        <f>SUM(I259,I254)</f>
        <v>15000000</v>
      </c>
      <c r="J260" s="209"/>
      <c r="K260" s="172">
        <f>SUM(K259,K254)</f>
        <v>15000000</v>
      </c>
    </row>
    <row r="261" spans="2:11">
      <c r="B261" s="291"/>
      <c r="C261" s="291"/>
      <c r="D261" s="291"/>
      <c r="E261" s="291"/>
      <c r="F261" s="173"/>
      <c r="G261" s="162"/>
      <c r="H261" s="193" t="s">
        <v>298</v>
      </c>
      <c r="I261" s="232"/>
      <c r="J261" s="195"/>
      <c r="K261" s="194"/>
    </row>
    <row r="262" spans="2:11">
      <c r="B262" s="291"/>
      <c r="C262" s="199"/>
      <c r="D262" s="291"/>
      <c r="E262" s="291"/>
      <c r="F262" s="199"/>
      <c r="G262" s="199"/>
      <c r="H262" s="196" t="s">
        <v>299</v>
      </c>
      <c r="I262" s="233"/>
      <c r="J262" s="233"/>
      <c r="K262" s="194"/>
    </row>
    <row r="263" spans="2:11" ht="25.5">
      <c r="B263" s="199"/>
      <c r="C263" s="199"/>
      <c r="D263" s="199"/>
      <c r="E263" s="199"/>
      <c r="F263" s="199"/>
      <c r="G263" s="199"/>
      <c r="H263" s="193" t="s">
        <v>301</v>
      </c>
      <c r="I263" s="146"/>
      <c r="J263" s="146"/>
      <c r="K263" s="194"/>
    </row>
    <row r="264" spans="2:11">
      <c r="B264" s="174"/>
      <c r="C264" s="199"/>
      <c r="D264" s="174" t="s">
        <v>300</v>
      </c>
      <c r="E264" s="408">
        <v>421</v>
      </c>
      <c r="F264" s="199"/>
      <c r="G264" s="199"/>
      <c r="H264" s="234" t="s">
        <v>165</v>
      </c>
      <c r="I264" s="233"/>
      <c r="J264" s="233"/>
      <c r="K264" s="194"/>
    </row>
    <row r="265" spans="2:11">
      <c r="B265" s="199"/>
      <c r="C265" s="199"/>
      <c r="D265" s="165"/>
      <c r="E265" s="161"/>
      <c r="F265" s="191">
        <v>73</v>
      </c>
      <c r="G265" s="198">
        <v>423</v>
      </c>
      <c r="H265" s="151" t="s">
        <v>117</v>
      </c>
      <c r="I265" s="194">
        <v>1000000</v>
      </c>
      <c r="J265" s="146"/>
      <c r="K265" s="194">
        <f>SUM(I265:J265)</f>
        <v>1000000</v>
      </c>
    </row>
    <row r="266" spans="2:11">
      <c r="B266" s="199"/>
      <c r="C266" s="199"/>
      <c r="D266" s="152"/>
      <c r="E266" s="199"/>
      <c r="F266" s="191">
        <v>74</v>
      </c>
      <c r="G266" s="198">
        <v>424</v>
      </c>
      <c r="H266" s="151" t="s">
        <v>118</v>
      </c>
      <c r="I266" s="194">
        <v>1000000</v>
      </c>
      <c r="J266" s="146"/>
      <c r="K266" s="194">
        <f>SUM(I266:J266)</f>
        <v>1000000</v>
      </c>
    </row>
    <row r="267" spans="2:11">
      <c r="B267" s="199"/>
      <c r="C267" s="199"/>
      <c r="D267" s="161"/>
      <c r="E267" s="147"/>
      <c r="F267" s="191">
        <v>75</v>
      </c>
      <c r="G267" s="198">
        <v>426</v>
      </c>
      <c r="H267" s="151" t="s">
        <v>120</v>
      </c>
      <c r="I267" s="194">
        <v>3000000</v>
      </c>
      <c r="J267" s="146"/>
      <c r="K267" s="194">
        <f>SUM(I267:J267)</f>
        <v>3000000</v>
      </c>
    </row>
    <row r="268" spans="2:11">
      <c r="B268" s="199"/>
      <c r="C268" s="199"/>
      <c r="D268" s="199"/>
      <c r="E268" s="199"/>
      <c r="F268" s="189"/>
      <c r="G268" s="189"/>
      <c r="H268" s="193" t="s">
        <v>302</v>
      </c>
      <c r="I268" s="190"/>
      <c r="J268" s="200"/>
      <c r="K268" s="194"/>
    </row>
    <row r="269" spans="2:11">
      <c r="B269" s="199"/>
      <c r="C269" s="199"/>
      <c r="D269" s="199"/>
      <c r="E269" s="199"/>
      <c r="F269" s="199"/>
      <c r="G269" s="210" t="s">
        <v>460</v>
      </c>
      <c r="H269" s="189" t="s">
        <v>198</v>
      </c>
      <c r="I269" s="172">
        <f>SUM(I265:I267)</f>
        <v>5000000</v>
      </c>
      <c r="J269" s="209"/>
      <c r="K269" s="172">
        <f>SUM(K265:K267)</f>
        <v>5000000</v>
      </c>
    </row>
    <row r="270" spans="2:11">
      <c r="B270" s="199"/>
      <c r="C270" s="199"/>
      <c r="D270" s="199"/>
      <c r="E270" s="199"/>
      <c r="F270" s="199"/>
      <c r="G270" s="199"/>
      <c r="H270" s="152" t="s">
        <v>303</v>
      </c>
      <c r="I270" s="172">
        <f>SUM(I269)</f>
        <v>5000000</v>
      </c>
      <c r="J270" s="209"/>
      <c r="K270" s="172">
        <f>SUM(K269)</f>
        <v>5000000</v>
      </c>
    </row>
    <row r="271" spans="2:11" ht="25.5">
      <c r="B271" s="199"/>
      <c r="C271" s="199"/>
      <c r="D271" s="199"/>
      <c r="E271" s="199"/>
      <c r="F271" s="189"/>
      <c r="G271" s="189"/>
      <c r="H271" s="193" t="s">
        <v>304</v>
      </c>
      <c r="I271" s="97"/>
      <c r="J271" s="97"/>
      <c r="K271" s="194"/>
    </row>
    <row r="272" spans="2:11">
      <c r="B272" s="199"/>
      <c r="C272" s="199"/>
      <c r="D272" s="199"/>
      <c r="E272" s="199"/>
      <c r="F272" s="199"/>
      <c r="G272" s="210" t="s">
        <v>460</v>
      </c>
      <c r="H272" s="189" t="s">
        <v>198</v>
      </c>
      <c r="I272" s="172">
        <f>SUM(I269)</f>
        <v>5000000</v>
      </c>
      <c r="J272" s="209"/>
      <c r="K272" s="172">
        <f>SUM(I272:J272)</f>
        <v>5000000</v>
      </c>
    </row>
    <row r="273" spans="2:11">
      <c r="B273" s="199"/>
      <c r="C273" s="199"/>
      <c r="D273" s="199"/>
      <c r="E273" s="199"/>
      <c r="F273" s="199"/>
      <c r="G273" s="199"/>
      <c r="H273" s="152" t="s">
        <v>305</v>
      </c>
      <c r="I273" s="172">
        <f>SUM(I270)</f>
        <v>5000000</v>
      </c>
      <c r="J273" s="209"/>
      <c r="K273" s="172">
        <f>SUM(I273:J273)</f>
        <v>5000000</v>
      </c>
    </row>
    <row r="274" spans="2:11">
      <c r="B274" s="199"/>
      <c r="C274" s="199"/>
      <c r="D274" s="199"/>
      <c r="E274" s="199"/>
      <c r="F274" s="199"/>
      <c r="G274" s="189"/>
      <c r="H274" s="193" t="s">
        <v>306</v>
      </c>
      <c r="I274" s="240"/>
      <c r="J274" s="97"/>
      <c r="K274" s="194"/>
    </row>
    <row r="275" spans="2:11">
      <c r="B275" s="199"/>
      <c r="C275" s="199"/>
      <c r="D275" s="199"/>
      <c r="E275" s="199"/>
      <c r="F275" s="199"/>
      <c r="G275" s="210" t="s">
        <v>460</v>
      </c>
      <c r="H275" s="189" t="s">
        <v>198</v>
      </c>
      <c r="I275" s="172">
        <f>SUM(I272)</f>
        <v>5000000</v>
      </c>
      <c r="J275" s="146"/>
      <c r="K275" s="172">
        <f>SUM(K272)</f>
        <v>5000000</v>
      </c>
    </row>
    <row r="276" spans="2:11">
      <c r="B276" s="199"/>
      <c r="C276" s="199"/>
      <c r="D276" s="199"/>
      <c r="E276" s="199"/>
      <c r="F276" s="199"/>
      <c r="G276" s="199"/>
      <c r="H276" s="152" t="s">
        <v>307</v>
      </c>
      <c r="I276" s="172">
        <f>SUM(I273)</f>
        <v>5000000</v>
      </c>
      <c r="J276" s="146"/>
      <c r="K276" s="172">
        <f>SUM(K273)</f>
        <v>5000000</v>
      </c>
    </row>
    <row r="277" spans="2:11">
      <c r="B277" s="199"/>
      <c r="C277" s="199"/>
      <c r="D277" s="199">
        <v>401</v>
      </c>
      <c r="E277" s="199"/>
      <c r="F277" s="241"/>
      <c r="G277" s="244"/>
      <c r="H277" s="245" t="s">
        <v>308</v>
      </c>
      <c r="I277" s="246"/>
      <c r="J277" s="247"/>
      <c r="K277" s="194"/>
    </row>
    <row r="278" spans="2:11">
      <c r="B278" s="199"/>
      <c r="C278" s="199"/>
      <c r="D278" s="319" t="s">
        <v>310</v>
      </c>
      <c r="E278" s="199">
        <v>550</v>
      </c>
      <c r="F278" s="199"/>
      <c r="G278" s="199"/>
      <c r="H278" s="196" t="s">
        <v>309</v>
      </c>
      <c r="I278" s="233"/>
      <c r="J278" s="233"/>
      <c r="K278" s="194"/>
    </row>
    <row r="279" spans="2:11">
      <c r="B279" s="199"/>
      <c r="C279" s="199"/>
      <c r="D279" s="199"/>
      <c r="E279" s="199"/>
      <c r="F279" s="199"/>
      <c r="G279" s="199"/>
      <c r="H279" s="193" t="s">
        <v>311</v>
      </c>
      <c r="I279" s="146"/>
      <c r="J279" s="146"/>
      <c r="K279" s="194"/>
    </row>
    <row r="280" spans="2:11" ht="25.5">
      <c r="B280" s="199"/>
      <c r="C280" s="242"/>
      <c r="D280" s="199"/>
      <c r="E280" s="199"/>
      <c r="F280" s="199"/>
      <c r="G280" s="199"/>
      <c r="H280" s="237" t="s">
        <v>312</v>
      </c>
      <c r="I280" s="233"/>
      <c r="J280" s="233"/>
      <c r="K280" s="194"/>
    </row>
    <row r="281" spans="2:11">
      <c r="B281" s="241"/>
      <c r="C281" s="199"/>
      <c r="D281" s="243"/>
      <c r="E281" s="241"/>
      <c r="F281" s="191">
        <v>76</v>
      </c>
      <c r="G281" s="162">
        <v>423</v>
      </c>
      <c r="H281" s="151" t="s">
        <v>117</v>
      </c>
      <c r="I281" s="194">
        <v>800000</v>
      </c>
      <c r="J281" s="146"/>
      <c r="K281" s="194">
        <f>SUM(I281:J281)</f>
        <v>800000</v>
      </c>
    </row>
    <row r="282" spans="2:11">
      <c r="B282" s="199"/>
      <c r="C282" s="199"/>
      <c r="D282" s="165"/>
      <c r="E282" s="161"/>
      <c r="F282" s="191">
        <v>77</v>
      </c>
      <c r="G282" s="162">
        <v>424</v>
      </c>
      <c r="H282" s="197" t="s">
        <v>118</v>
      </c>
      <c r="I282" s="194">
        <v>200000</v>
      </c>
      <c r="J282" s="146"/>
      <c r="K282" s="194">
        <f>SUM(I282:J282)</f>
        <v>200000</v>
      </c>
    </row>
    <row r="283" spans="2:11">
      <c r="B283" s="199"/>
      <c r="C283" s="230"/>
      <c r="D283" s="152"/>
      <c r="E283" s="199"/>
      <c r="F283" s="191"/>
      <c r="G283" s="189"/>
      <c r="H283" s="193" t="s">
        <v>313</v>
      </c>
      <c r="I283" s="248"/>
      <c r="J283" s="232"/>
      <c r="K283" s="194"/>
    </row>
    <row r="284" spans="2:11">
      <c r="B284" s="230"/>
      <c r="C284" s="199"/>
      <c r="D284" s="230"/>
      <c r="E284" s="147"/>
      <c r="F284" s="199"/>
      <c r="G284" s="210" t="s">
        <v>460</v>
      </c>
      <c r="H284" s="189" t="s">
        <v>198</v>
      </c>
      <c r="I284" s="172">
        <f>SUM(I281:I282)</f>
        <v>1000000</v>
      </c>
      <c r="J284" s="209"/>
      <c r="K284" s="172">
        <f>SUM(K281:K282)</f>
        <v>1000000</v>
      </c>
    </row>
    <row r="285" spans="2:11">
      <c r="B285" s="199"/>
      <c r="C285" s="199"/>
      <c r="D285" s="199"/>
      <c r="E285" s="199"/>
      <c r="F285" s="199"/>
      <c r="G285" s="189"/>
      <c r="H285" s="152" t="s">
        <v>314</v>
      </c>
      <c r="I285" s="163">
        <f>SUM(I284)</f>
        <v>1000000</v>
      </c>
      <c r="J285" s="211"/>
      <c r="K285" s="172">
        <f>SUM(K284)</f>
        <v>1000000</v>
      </c>
    </row>
    <row r="286" spans="2:11" ht="25.5">
      <c r="B286" s="199"/>
      <c r="C286" s="199"/>
      <c r="D286" s="161"/>
      <c r="E286" s="199"/>
      <c r="F286" s="189"/>
      <c r="G286" s="189"/>
      <c r="H286" s="193" t="s">
        <v>315</v>
      </c>
      <c r="I286" s="248"/>
      <c r="J286" s="146"/>
      <c r="K286" s="194"/>
    </row>
    <row r="287" spans="2:11">
      <c r="B287" s="199"/>
      <c r="C287" s="199"/>
      <c r="D287" s="199"/>
      <c r="E287" s="199"/>
      <c r="F287" s="199"/>
      <c r="G287" s="210" t="s">
        <v>460</v>
      </c>
      <c r="H287" s="189" t="s">
        <v>198</v>
      </c>
      <c r="I287" s="172">
        <f>SUM(I284)</f>
        <v>1000000</v>
      </c>
      <c r="J287" s="209"/>
      <c r="K287" s="172">
        <f>SUM(K284)</f>
        <v>1000000</v>
      </c>
    </row>
    <row r="288" spans="2:11">
      <c r="B288" s="199"/>
      <c r="C288" s="199"/>
      <c r="D288" s="199"/>
      <c r="E288" s="199"/>
      <c r="F288" s="199"/>
      <c r="G288" s="199"/>
      <c r="H288" s="152" t="s">
        <v>316</v>
      </c>
      <c r="I288" s="172">
        <f>SUM(I285)</f>
        <v>1000000</v>
      </c>
      <c r="J288" s="209"/>
      <c r="K288" s="172">
        <f>SUM(K285)</f>
        <v>1000000</v>
      </c>
    </row>
    <row r="289" spans="2:11">
      <c r="B289" s="199"/>
      <c r="C289" s="199"/>
      <c r="D289" s="199"/>
      <c r="E289" s="199"/>
      <c r="F289" s="199"/>
      <c r="G289" s="189"/>
      <c r="H289" s="193" t="s">
        <v>317</v>
      </c>
      <c r="I289" s="211"/>
      <c r="J289" s="211"/>
      <c r="K289" s="172"/>
    </row>
    <row r="290" spans="2:11">
      <c r="B290" s="199"/>
      <c r="C290" s="199"/>
      <c r="D290" s="199"/>
      <c r="E290" s="199"/>
      <c r="F290" s="199"/>
      <c r="G290" s="210" t="s">
        <v>460</v>
      </c>
      <c r="H290" s="189" t="s">
        <v>198</v>
      </c>
      <c r="I290" s="172">
        <f>SUM(I287)</f>
        <v>1000000</v>
      </c>
      <c r="J290" s="209"/>
      <c r="K290" s="172">
        <f>SUM(K287)</f>
        <v>1000000</v>
      </c>
    </row>
    <row r="291" spans="2:11">
      <c r="B291" s="199"/>
      <c r="C291" s="199"/>
      <c r="D291" s="199"/>
      <c r="E291" s="199"/>
      <c r="F291" s="199"/>
      <c r="G291" s="199"/>
      <c r="H291" s="152" t="s">
        <v>318</v>
      </c>
      <c r="I291" s="172">
        <f>SUM(I288)</f>
        <v>1000000</v>
      </c>
      <c r="J291" s="209"/>
      <c r="K291" s="172">
        <f>SUM(K288)</f>
        <v>1000000</v>
      </c>
    </row>
    <row r="292" spans="2:11">
      <c r="B292" s="199"/>
      <c r="C292" s="199"/>
      <c r="D292" s="199">
        <v>2002</v>
      </c>
      <c r="E292" s="199"/>
      <c r="F292" s="199"/>
      <c r="G292" s="241"/>
      <c r="H292" s="243" t="s">
        <v>324</v>
      </c>
      <c r="I292" s="246"/>
      <c r="J292" s="249"/>
      <c r="K292" s="194"/>
    </row>
    <row r="293" spans="2:11">
      <c r="B293" s="199"/>
      <c r="C293" s="199"/>
      <c r="D293" s="319" t="s">
        <v>326</v>
      </c>
      <c r="E293" s="199">
        <v>912</v>
      </c>
      <c r="F293" s="241"/>
      <c r="G293" s="199"/>
      <c r="H293" s="193" t="s">
        <v>325</v>
      </c>
      <c r="I293" s="146"/>
      <c r="J293" s="146"/>
      <c r="K293" s="194"/>
    </row>
    <row r="294" spans="2:11">
      <c r="B294" s="199"/>
      <c r="C294" s="199"/>
      <c r="D294" s="319"/>
      <c r="E294" s="199"/>
      <c r="F294" s="199"/>
      <c r="G294" s="199"/>
      <c r="H294" s="193" t="s">
        <v>327</v>
      </c>
      <c r="I294" s="146"/>
      <c r="J294" s="146"/>
      <c r="K294" s="194"/>
    </row>
    <row r="295" spans="2:11">
      <c r="B295" s="199"/>
      <c r="C295" s="199"/>
      <c r="D295" s="199"/>
      <c r="E295" s="199"/>
      <c r="F295" s="199"/>
      <c r="G295" s="199"/>
      <c r="H295" s="148" t="s">
        <v>181</v>
      </c>
      <c r="I295" s="146"/>
      <c r="J295" s="146"/>
      <c r="K295" s="194"/>
    </row>
    <row r="296" spans="2:11">
      <c r="B296" s="199"/>
      <c r="C296" s="242"/>
      <c r="D296" s="199"/>
      <c r="E296" s="199"/>
      <c r="F296" s="162">
        <v>78</v>
      </c>
      <c r="G296" s="198">
        <v>463</v>
      </c>
      <c r="H296" s="151" t="s">
        <v>196</v>
      </c>
      <c r="I296" s="194">
        <v>1904000</v>
      </c>
      <c r="J296" s="146"/>
      <c r="K296" s="194">
        <f t="shared" ref="K296:K302" si="1">SUM(I296:J296)</f>
        <v>1904000</v>
      </c>
    </row>
    <row r="297" spans="2:11">
      <c r="B297" s="243"/>
      <c r="C297" s="199"/>
      <c r="D297" s="242"/>
      <c r="E297" s="241"/>
      <c r="F297" s="191">
        <v>79</v>
      </c>
      <c r="G297" s="198">
        <v>463</v>
      </c>
      <c r="H297" s="151" t="s">
        <v>115</v>
      </c>
      <c r="I297" s="194">
        <v>8232000</v>
      </c>
      <c r="J297" s="146"/>
      <c r="K297" s="194">
        <f t="shared" si="1"/>
        <v>8232000</v>
      </c>
    </row>
    <row r="298" spans="2:11">
      <c r="B298" s="199"/>
      <c r="C298" s="199"/>
      <c r="D298" s="196"/>
      <c r="E298" s="199"/>
      <c r="F298" s="191">
        <v>80</v>
      </c>
      <c r="G298" s="198">
        <v>463</v>
      </c>
      <c r="H298" s="151" t="s">
        <v>116</v>
      </c>
      <c r="I298" s="194">
        <v>20000000</v>
      </c>
      <c r="J298" s="146"/>
      <c r="K298" s="194">
        <f t="shared" si="1"/>
        <v>20000000</v>
      </c>
    </row>
    <row r="299" spans="2:11">
      <c r="B299" s="199"/>
      <c r="C299" s="199"/>
      <c r="D299" s="152"/>
      <c r="E299" s="199"/>
      <c r="F299" s="191">
        <v>81</v>
      </c>
      <c r="G299" s="198">
        <v>463</v>
      </c>
      <c r="H299" s="151" t="s">
        <v>117</v>
      </c>
      <c r="I299" s="194">
        <v>1288000</v>
      </c>
      <c r="J299" s="146"/>
      <c r="K299" s="194">
        <f t="shared" si="1"/>
        <v>1288000</v>
      </c>
    </row>
    <row r="300" spans="2:11">
      <c r="B300" s="199"/>
      <c r="C300" s="199"/>
      <c r="D300" s="199"/>
      <c r="E300" s="199"/>
      <c r="F300" s="191">
        <v>82</v>
      </c>
      <c r="G300" s="198">
        <v>463</v>
      </c>
      <c r="H300" s="151" t="s">
        <v>212</v>
      </c>
      <c r="I300" s="194">
        <v>3584000</v>
      </c>
      <c r="J300" s="146"/>
      <c r="K300" s="194">
        <f t="shared" si="1"/>
        <v>3584000</v>
      </c>
    </row>
    <row r="301" spans="2:11">
      <c r="B301" s="199"/>
      <c r="C301" s="199"/>
      <c r="D301" s="199"/>
      <c r="E301" s="199"/>
      <c r="F301" s="191">
        <v>83</v>
      </c>
      <c r="G301" s="198">
        <v>463</v>
      </c>
      <c r="H301" s="151" t="s">
        <v>120</v>
      </c>
      <c r="I301" s="194">
        <v>2408000</v>
      </c>
      <c r="J301" s="146"/>
      <c r="K301" s="194">
        <f t="shared" si="1"/>
        <v>2408000</v>
      </c>
    </row>
    <row r="302" spans="2:11">
      <c r="B302" s="199"/>
      <c r="C302" s="199"/>
      <c r="D302" s="199"/>
      <c r="E302" s="199"/>
      <c r="F302" s="191">
        <v>84</v>
      </c>
      <c r="G302" s="198">
        <v>463</v>
      </c>
      <c r="H302" s="151" t="s">
        <v>328</v>
      </c>
      <c r="I302" s="194">
        <v>1736000</v>
      </c>
      <c r="J302" s="146"/>
      <c r="K302" s="194">
        <f t="shared" si="1"/>
        <v>1736000</v>
      </c>
    </row>
    <row r="303" spans="2:11">
      <c r="B303" s="199"/>
      <c r="C303" s="199"/>
      <c r="D303" s="199"/>
      <c r="E303" s="199"/>
      <c r="F303" s="191"/>
      <c r="G303" s="189"/>
      <c r="H303" s="193" t="s">
        <v>329</v>
      </c>
      <c r="I303" s="97"/>
      <c r="J303" s="200"/>
      <c r="K303" s="194"/>
    </row>
    <row r="304" spans="2:11">
      <c r="B304" s="199"/>
      <c r="C304" s="199"/>
      <c r="D304" s="199"/>
      <c r="E304" s="199"/>
      <c r="F304" s="189"/>
      <c r="G304" s="210" t="s">
        <v>460</v>
      </c>
      <c r="H304" s="189" t="s">
        <v>198</v>
      </c>
      <c r="I304" s="240">
        <f>SUM(I296:I302)</f>
        <v>39152000</v>
      </c>
      <c r="J304" s="97"/>
      <c r="K304" s="194">
        <f>SUM(K296:K302)</f>
        <v>39152000</v>
      </c>
    </row>
    <row r="305" spans="2:11">
      <c r="B305" s="199"/>
      <c r="C305" s="199"/>
      <c r="D305" s="199"/>
      <c r="E305" s="199"/>
      <c r="F305" s="236"/>
      <c r="G305" s="189"/>
      <c r="H305" s="152" t="s">
        <v>330</v>
      </c>
      <c r="I305" s="97"/>
      <c r="J305" s="97"/>
      <c r="K305" s="194"/>
    </row>
    <row r="306" spans="2:11" ht="25.5">
      <c r="B306" s="199"/>
      <c r="C306" s="199"/>
      <c r="D306" s="199"/>
      <c r="E306" s="199"/>
      <c r="F306" s="189"/>
      <c r="G306" s="189"/>
      <c r="H306" s="193" t="s">
        <v>331</v>
      </c>
      <c r="I306" s="146"/>
      <c r="J306" s="146"/>
      <c r="K306" s="194"/>
    </row>
    <row r="307" spans="2:11">
      <c r="B307" s="199"/>
      <c r="C307" s="199"/>
      <c r="D307" s="199"/>
      <c r="E307" s="199"/>
      <c r="F307" s="199"/>
      <c r="G307" s="258" t="s">
        <v>460</v>
      </c>
      <c r="H307" s="189" t="s">
        <v>198</v>
      </c>
      <c r="I307" s="172">
        <f>SUM(I304)</f>
        <v>39152000</v>
      </c>
      <c r="J307" s="209"/>
      <c r="K307" s="172">
        <f>SUM(K304)</f>
        <v>39152000</v>
      </c>
    </row>
    <row r="308" spans="2:11">
      <c r="B308" s="199"/>
      <c r="C308" s="230"/>
      <c r="D308" s="199"/>
      <c r="E308" s="199"/>
      <c r="F308" s="199"/>
      <c r="G308" s="189"/>
      <c r="H308" s="152" t="s">
        <v>332</v>
      </c>
      <c r="I308" s="163">
        <f>SUM(I307)</f>
        <v>39152000</v>
      </c>
      <c r="J308" s="211"/>
      <c r="K308" s="172">
        <f>SUM(K307)</f>
        <v>39152000</v>
      </c>
    </row>
    <row r="309" spans="2:11">
      <c r="B309" s="230"/>
      <c r="C309" s="199"/>
      <c r="D309" s="230"/>
      <c r="E309" s="230"/>
      <c r="F309" s="189"/>
      <c r="G309" s="189"/>
      <c r="H309" s="152" t="s">
        <v>333</v>
      </c>
      <c r="I309" s="163"/>
      <c r="J309" s="211"/>
      <c r="K309" s="172"/>
    </row>
    <row r="310" spans="2:11">
      <c r="B310" s="199"/>
      <c r="C310" s="199"/>
      <c r="D310" s="199"/>
      <c r="E310" s="199"/>
      <c r="F310" s="199"/>
      <c r="G310" s="258" t="s">
        <v>460</v>
      </c>
      <c r="H310" s="189" t="s">
        <v>198</v>
      </c>
      <c r="I310" s="172">
        <f>SUM(I307)</f>
        <v>39152000</v>
      </c>
      <c r="J310" s="209"/>
      <c r="K310" s="172">
        <f>SUM(K307)</f>
        <v>39152000</v>
      </c>
    </row>
    <row r="311" spans="2:11">
      <c r="B311" s="199"/>
      <c r="C311" s="199"/>
      <c r="D311" s="199"/>
      <c r="E311" s="199"/>
      <c r="F311" s="199"/>
      <c r="G311" s="189"/>
      <c r="H311" s="152" t="s">
        <v>334</v>
      </c>
      <c r="I311" s="163">
        <f>SUM(I308)</f>
        <v>39152000</v>
      </c>
      <c r="J311" s="211"/>
      <c r="K311" s="172">
        <f>SUM(K308)</f>
        <v>39152000</v>
      </c>
    </row>
    <row r="312" spans="2:11">
      <c r="B312" s="199"/>
      <c r="C312" s="199"/>
      <c r="D312" s="199">
        <v>901</v>
      </c>
      <c r="E312" s="199"/>
      <c r="F312" s="189"/>
      <c r="G312" s="199"/>
      <c r="H312" s="196" t="s">
        <v>335</v>
      </c>
      <c r="I312" s="233"/>
      <c r="J312" s="233"/>
      <c r="K312" s="194"/>
    </row>
    <row r="313" spans="2:11">
      <c r="B313" s="199"/>
      <c r="C313" s="199"/>
      <c r="D313" s="319" t="s">
        <v>582</v>
      </c>
      <c r="E313" s="258" t="s">
        <v>590</v>
      </c>
      <c r="F313" s="199"/>
      <c r="G313" s="199"/>
      <c r="H313" s="193" t="s">
        <v>511</v>
      </c>
      <c r="I313" s="146"/>
      <c r="J313" s="146"/>
      <c r="K313" s="194"/>
    </row>
    <row r="314" spans="2:11" ht="25.5">
      <c r="B314" s="199"/>
      <c r="C314" s="199"/>
      <c r="F314" s="199"/>
      <c r="G314" s="199"/>
      <c r="H314" s="296" t="s">
        <v>152</v>
      </c>
      <c r="I314" s="233"/>
      <c r="J314" s="233"/>
      <c r="K314" s="194"/>
    </row>
    <row r="315" spans="2:11">
      <c r="B315" s="199"/>
      <c r="C315" s="199"/>
      <c r="D315" s="199"/>
      <c r="E315" s="199"/>
      <c r="F315" s="162">
        <v>85</v>
      </c>
      <c r="G315" s="198">
        <v>463</v>
      </c>
      <c r="H315" s="151" t="s">
        <v>336</v>
      </c>
      <c r="I315" s="194">
        <v>1000000</v>
      </c>
      <c r="J315" s="146"/>
      <c r="K315" s="194">
        <f>SUM(I315:J315)</f>
        <v>1000000</v>
      </c>
    </row>
    <row r="316" spans="2:11">
      <c r="B316" s="199"/>
      <c r="C316" s="199"/>
      <c r="D316" s="199"/>
      <c r="E316" s="199"/>
      <c r="F316" s="440">
        <v>86</v>
      </c>
      <c r="G316" s="198">
        <v>463</v>
      </c>
      <c r="H316" s="151" t="s">
        <v>500</v>
      </c>
      <c r="I316" s="194">
        <v>1500000</v>
      </c>
      <c r="J316" s="146"/>
      <c r="K316" s="194">
        <f>SUM(I316:J316)</f>
        <v>1500000</v>
      </c>
    </row>
    <row r="317" spans="2:11">
      <c r="B317" s="173"/>
      <c r="C317" s="199"/>
      <c r="D317" s="165"/>
      <c r="E317" s="161"/>
      <c r="F317" s="440">
        <v>87</v>
      </c>
      <c r="G317" s="198">
        <v>463</v>
      </c>
      <c r="H317" s="189" t="s">
        <v>708</v>
      </c>
      <c r="I317" s="194">
        <v>5000000</v>
      </c>
      <c r="J317" s="146"/>
      <c r="K317" s="194">
        <f>SUM(I317:J317)</f>
        <v>5000000</v>
      </c>
    </row>
    <row r="318" spans="2:11" ht="25.5">
      <c r="B318" s="199"/>
      <c r="C318" s="199"/>
      <c r="D318" s="250"/>
      <c r="E318" s="199"/>
      <c r="F318" s="191"/>
      <c r="G318" s="189"/>
      <c r="H318" s="193" t="s">
        <v>337</v>
      </c>
      <c r="I318" s="190"/>
      <c r="J318" s="200"/>
      <c r="K318" s="194"/>
    </row>
    <row r="319" spans="2:11">
      <c r="B319" s="199"/>
      <c r="C319" s="199"/>
      <c r="D319" s="161"/>
      <c r="E319" s="218" t="s">
        <v>590</v>
      </c>
      <c r="F319" s="189"/>
      <c r="G319" s="210" t="s">
        <v>460</v>
      </c>
      <c r="H319" s="189" t="s">
        <v>198</v>
      </c>
      <c r="I319" s="172">
        <f>SUM(I315:I317)</f>
        <v>7500000</v>
      </c>
      <c r="J319" s="209"/>
      <c r="K319" s="172">
        <f>SUM(K315:K317)</f>
        <v>7500000</v>
      </c>
    </row>
    <row r="320" spans="2:11">
      <c r="B320" s="199"/>
      <c r="C320" s="199"/>
      <c r="D320" s="199"/>
      <c r="E320" s="259"/>
      <c r="F320" s="199"/>
      <c r="G320" s="199"/>
      <c r="H320" s="152" t="s">
        <v>338</v>
      </c>
      <c r="I320" s="172">
        <f>SUM(I319)</f>
        <v>7500000</v>
      </c>
      <c r="J320" s="209"/>
      <c r="K320" s="172">
        <f>SUM(K319)</f>
        <v>7500000</v>
      </c>
    </row>
    <row r="321" spans="2:11">
      <c r="B321" s="199"/>
      <c r="C321" s="199"/>
      <c r="D321" s="319" t="s">
        <v>339</v>
      </c>
      <c r="E321" s="258" t="s">
        <v>590</v>
      </c>
      <c r="F321" s="199"/>
      <c r="G321" s="189"/>
      <c r="H321" s="151" t="s">
        <v>595</v>
      </c>
      <c r="I321" s="146"/>
      <c r="J321" s="146"/>
      <c r="K321" s="194"/>
    </row>
    <row r="322" spans="2:11" ht="25.5">
      <c r="B322" s="199"/>
      <c r="C322" s="199"/>
      <c r="D322" s="199"/>
      <c r="E322" s="199"/>
      <c r="F322" s="199"/>
      <c r="G322" s="189"/>
      <c r="H322" s="296" t="s">
        <v>152</v>
      </c>
      <c r="I322" s="248"/>
      <c r="J322" s="146"/>
      <c r="K322" s="194"/>
    </row>
    <row r="323" spans="2:11">
      <c r="B323" s="199"/>
      <c r="C323" s="199"/>
      <c r="D323" s="199"/>
      <c r="E323" s="199"/>
      <c r="F323" s="191">
        <v>88</v>
      </c>
      <c r="G323" s="228">
        <v>472</v>
      </c>
      <c r="H323" s="151" t="s">
        <v>130</v>
      </c>
      <c r="I323" s="194">
        <v>3500000</v>
      </c>
      <c r="J323" s="146"/>
      <c r="K323" s="194">
        <f>SUM(I323:J323)</f>
        <v>3500000</v>
      </c>
    </row>
    <row r="324" spans="2:11" ht="25.5">
      <c r="B324" s="199"/>
      <c r="C324" s="199"/>
      <c r="D324" s="199"/>
      <c r="E324" s="199"/>
      <c r="F324" s="191"/>
      <c r="G324" s="189"/>
      <c r="H324" s="193" t="s">
        <v>340</v>
      </c>
      <c r="I324" s="251"/>
      <c r="J324" s="146"/>
      <c r="K324" s="194"/>
    </row>
    <row r="325" spans="2:11">
      <c r="B325" s="199"/>
      <c r="C325" s="199"/>
      <c r="D325" s="199"/>
      <c r="E325" s="199"/>
      <c r="F325" s="199"/>
      <c r="G325" s="198">
        <v>1</v>
      </c>
      <c r="H325" s="189" t="s">
        <v>198</v>
      </c>
      <c r="I325" s="172">
        <f>SUM(I323)</f>
        <v>3500000</v>
      </c>
      <c r="J325" s="146"/>
      <c r="K325" s="172">
        <f>SUM(K323)</f>
        <v>3500000</v>
      </c>
    </row>
    <row r="326" spans="2:11">
      <c r="B326" s="199"/>
      <c r="C326" s="199"/>
      <c r="D326" s="152"/>
      <c r="E326" s="199"/>
      <c r="F326" s="199"/>
      <c r="G326" s="189"/>
      <c r="H326" s="152" t="s">
        <v>341</v>
      </c>
      <c r="I326" s="172">
        <f>SUM(I325)</f>
        <v>3500000</v>
      </c>
      <c r="J326" s="146"/>
      <c r="K326" s="172">
        <f>SUM(I326:J326)</f>
        <v>3500000</v>
      </c>
    </row>
    <row r="327" spans="2:11">
      <c r="B327" s="291"/>
      <c r="C327" s="291"/>
      <c r="D327" s="319" t="s">
        <v>342</v>
      </c>
      <c r="E327" s="259" t="s">
        <v>590</v>
      </c>
      <c r="F327" s="199"/>
      <c r="G327" s="189"/>
      <c r="H327" s="297" t="s">
        <v>569</v>
      </c>
      <c r="I327" s="146"/>
      <c r="J327" s="146"/>
      <c r="K327" s="194"/>
    </row>
    <row r="328" spans="2:11" ht="25.5">
      <c r="B328" s="291"/>
      <c r="C328" s="291"/>
      <c r="D328" s="291"/>
      <c r="E328" s="291"/>
      <c r="F328" s="199"/>
      <c r="G328" s="199"/>
      <c r="H328" s="148" t="s">
        <v>152</v>
      </c>
      <c r="I328" s="146"/>
      <c r="J328" s="146"/>
      <c r="K328" s="194"/>
    </row>
    <row r="329" spans="2:11">
      <c r="B329" s="291"/>
      <c r="C329" s="291"/>
      <c r="D329" s="291"/>
      <c r="E329" s="291"/>
      <c r="F329" s="162">
        <v>89</v>
      </c>
      <c r="G329" s="162">
        <v>481</v>
      </c>
      <c r="H329" s="151" t="s">
        <v>709</v>
      </c>
      <c r="I329" s="194">
        <v>6000000</v>
      </c>
      <c r="J329" s="146"/>
      <c r="K329" s="194">
        <f>SUM(I329:J329)</f>
        <v>6000000</v>
      </c>
    </row>
    <row r="330" spans="2:11">
      <c r="B330" s="291"/>
      <c r="C330" s="199"/>
      <c r="D330" s="291"/>
      <c r="E330" s="291"/>
      <c r="F330" s="191"/>
      <c r="G330" s="199"/>
      <c r="H330" s="193" t="s">
        <v>344</v>
      </c>
      <c r="I330" s="248"/>
      <c r="J330" s="232"/>
      <c r="K330" s="194"/>
    </row>
    <row r="331" spans="2:11">
      <c r="B331" s="199"/>
      <c r="C331" s="199"/>
      <c r="D331" s="199"/>
      <c r="E331" s="199"/>
      <c r="F331" s="199"/>
      <c r="G331" s="210" t="s">
        <v>460</v>
      </c>
      <c r="H331" s="189" t="s">
        <v>198</v>
      </c>
      <c r="I331" s="172">
        <f>SUM(I329)</f>
        <v>6000000</v>
      </c>
      <c r="J331" s="209"/>
      <c r="K331" s="172">
        <f>SUM(K329)</f>
        <v>6000000</v>
      </c>
    </row>
    <row r="332" spans="2:11">
      <c r="B332" s="199"/>
      <c r="C332" s="199"/>
      <c r="D332" s="152"/>
      <c r="E332" s="199"/>
      <c r="F332" s="199"/>
      <c r="G332" s="189"/>
      <c r="H332" s="152" t="s">
        <v>345</v>
      </c>
      <c r="I332" s="238"/>
      <c r="J332" s="97"/>
      <c r="K332" s="194"/>
    </row>
    <row r="333" spans="2:11" ht="25.5">
      <c r="B333" s="199"/>
      <c r="C333" s="199"/>
      <c r="D333" s="199"/>
      <c r="E333" s="252"/>
      <c r="F333" s="189"/>
      <c r="G333" s="189"/>
      <c r="H333" s="193" t="s">
        <v>346</v>
      </c>
      <c r="I333" s="251"/>
      <c r="J333" s="146"/>
      <c r="K333" s="194"/>
    </row>
    <row r="334" spans="2:11">
      <c r="B334" s="199"/>
      <c r="C334" s="199"/>
      <c r="D334" s="199"/>
      <c r="E334" s="199"/>
      <c r="F334" s="199"/>
      <c r="G334" s="258" t="s">
        <v>460</v>
      </c>
      <c r="H334" s="189" t="s">
        <v>198</v>
      </c>
      <c r="I334" s="172">
        <f>SUM(I331)</f>
        <v>6000000</v>
      </c>
      <c r="J334" s="209"/>
      <c r="K334" s="172">
        <f>SUM(K331)</f>
        <v>6000000</v>
      </c>
    </row>
    <row r="335" spans="2:11">
      <c r="B335" s="199"/>
      <c r="C335" s="199"/>
      <c r="D335" s="199"/>
      <c r="E335" s="199"/>
      <c r="F335" s="199"/>
      <c r="G335" s="189"/>
      <c r="H335" s="152" t="s">
        <v>347</v>
      </c>
      <c r="I335" s="163">
        <f>SUM(I334)</f>
        <v>6000000</v>
      </c>
      <c r="J335" s="211"/>
      <c r="K335" s="172">
        <f>SUM(K334)</f>
        <v>6000000</v>
      </c>
    </row>
    <row r="336" spans="2:11">
      <c r="B336" s="199"/>
      <c r="C336" s="199"/>
      <c r="D336" s="199"/>
      <c r="E336" s="199"/>
      <c r="F336" s="189"/>
      <c r="G336" s="189"/>
      <c r="H336" s="152" t="s">
        <v>348</v>
      </c>
      <c r="I336" s="163"/>
      <c r="J336" s="97"/>
      <c r="K336" s="163"/>
    </row>
    <row r="337" spans="2:11">
      <c r="B337" s="199"/>
      <c r="C337" s="199"/>
      <c r="D337" s="199"/>
      <c r="E337" s="199"/>
      <c r="F337" s="189"/>
      <c r="G337" s="199"/>
      <c r="H337" s="297" t="s">
        <v>153</v>
      </c>
      <c r="I337" s="146"/>
      <c r="J337" s="146"/>
      <c r="K337" s="194"/>
    </row>
    <row r="338" spans="2:11">
      <c r="B338" s="199"/>
      <c r="C338" s="199"/>
      <c r="D338" s="325" t="s">
        <v>349</v>
      </c>
      <c r="E338" s="199"/>
      <c r="F338" s="199"/>
      <c r="G338" s="199"/>
      <c r="H338" s="193" t="s">
        <v>350</v>
      </c>
      <c r="I338" s="146"/>
      <c r="J338" s="146"/>
      <c r="K338" s="194"/>
    </row>
    <row r="339" spans="2:11">
      <c r="B339" s="199"/>
      <c r="C339" s="199"/>
      <c r="D339" s="319"/>
      <c r="E339" s="259" t="s">
        <v>591</v>
      </c>
      <c r="F339" s="162">
        <v>90</v>
      </c>
      <c r="G339" s="162">
        <v>472</v>
      </c>
      <c r="H339" s="189" t="s">
        <v>351</v>
      </c>
      <c r="I339" s="232">
        <v>5000000</v>
      </c>
      <c r="J339" s="146"/>
      <c r="K339" s="194">
        <f>SUM(I339:J339)</f>
        <v>5000000</v>
      </c>
    </row>
    <row r="340" spans="2:11" ht="25.5">
      <c r="B340" s="199"/>
      <c r="C340" s="199"/>
      <c r="D340" s="199"/>
      <c r="E340" s="199"/>
      <c r="F340" s="162"/>
      <c r="G340" s="199"/>
      <c r="H340" s="193" t="s">
        <v>352</v>
      </c>
      <c r="I340" s="146"/>
      <c r="J340" s="146"/>
      <c r="K340" s="194"/>
    </row>
    <row r="341" spans="2:11">
      <c r="B341" s="199"/>
      <c r="C341" s="199"/>
      <c r="D341" s="199"/>
      <c r="E341" s="199"/>
      <c r="F341" s="199"/>
      <c r="G341" s="258" t="s">
        <v>460</v>
      </c>
      <c r="H341" s="193" t="s">
        <v>198</v>
      </c>
      <c r="I341" s="248">
        <f>SUM(I339)</f>
        <v>5000000</v>
      </c>
      <c r="J341" s="209"/>
      <c r="K341" s="172">
        <f>SUM(K339)</f>
        <v>5000000</v>
      </c>
    </row>
    <row r="342" spans="2:11">
      <c r="B342" s="199"/>
      <c r="C342" s="199"/>
      <c r="D342" s="193"/>
      <c r="E342" s="199"/>
      <c r="F342" s="199"/>
      <c r="G342" s="199"/>
      <c r="H342" s="193" t="s">
        <v>353</v>
      </c>
      <c r="I342" s="248">
        <f>SUM(I341)</f>
        <v>5000000</v>
      </c>
      <c r="J342" s="209"/>
      <c r="K342" s="172">
        <f>SUM(K341)</f>
        <v>5000000</v>
      </c>
    </row>
    <row r="343" spans="2:11">
      <c r="B343" s="199"/>
      <c r="C343" s="199"/>
      <c r="D343" s="199"/>
      <c r="E343" s="253"/>
      <c r="F343" s="199"/>
      <c r="G343" s="199"/>
      <c r="H343" s="193" t="s">
        <v>354</v>
      </c>
      <c r="I343" s="248">
        <f>SUM(I342)</f>
        <v>5000000</v>
      </c>
      <c r="J343" s="235"/>
      <c r="K343" s="172">
        <f>SUM(K342)</f>
        <v>5000000</v>
      </c>
    </row>
    <row r="344" spans="2:11">
      <c r="B344" s="199"/>
      <c r="C344" s="199"/>
      <c r="D344" s="199"/>
      <c r="E344" s="199"/>
      <c r="F344" s="199"/>
      <c r="G344" s="189"/>
      <c r="H344" s="193" t="s">
        <v>355</v>
      </c>
      <c r="I344" s="97"/>
      <c r="J344" s="97"/>
      <c r="K344" s="194"/>
    </row>
    <row r="345" spans="2:11">
      <c r="B345" s="199"/>
      <c r="C345" s="199"/>
      <c r="D345" s="199"/>
      <c r="E345" s="199"/>
      <c r="F345" s="199"/>
      <c r="G345" s="210" t="s">
        <v>460</v>
      </c>
      <c r="H345" s="189" t="s">
        <v>198</v>
      </c>
      <c r="I345" s="172">
        <f>SUM(I319,I325,I329,I341)</f>
        <v>22000000</v>
      </c>
      <c r="J345" s="209"/>
      <c r="K345" s="172">
        <f>SUM(K319,K325,K329,K341)</f>
        <v>22000000</v>
      </c>
    </row>
    <row r="346" spans="2:11">
      <c r="B346" s="199"/>
      <c r="C346" s="199"/>
      <c r="D346" s="199"/>
      <c r="E346" s="199"/>
      <c r="F346" s="199"/>
      <c r="G346" s="199"/>
      <c r="H346" s="152" t="s">
        <v>356</v>
      </c>
      <c r="I346" s="172">
        <f>SUM(I343,I335,I326,I320)</f>
        <v>22000000</v>
      </c>
      <c r="J346" s="209"/>
      <c r="K346" s="172">
        <f>SUM(K343,K335,K326,K320)</f>
        <v>22000000</v>
      </c>
    </row>
    <row r="347" spans="2:11" ht="25.5">
      <c r="B347" s="199"/>
      <c r="C347" s="199"/>
      <c r="D347" s="199">
        <v>1801</v>
      </c>
      <c r="E347" s="199"/>
      <c r="F347" s="199"/>
      <c r="G347" s="199"/>
      <c r="H347" s="152" t="s">
        <v>357</v>
      </c>
      <c r="I347" s="146"/>
      <c r="J347" s="146"/>
      <c r="K347" s="194"/>
    </row>
    <row r="348" spans="2:11" ht="25.5">
      <c r="B348" s="199"/>
      <c r="C348" s="199"/>
      <c r="D348" s="319" t="s">
        <v>358</v>
      </c>
      <c r="E348" s="199">
        <v>740</v>
      </c>
      <c r="F348" s="199"/>
      <c r="G348" s="199"/>
      <c r="H348" s="193" t="s">
        <v>359</v>
      </c>
      <c r="I348" s="146"/>
      <c r="J348" s="146"/>
      <c r="K348" s="194"/>
    </row>
    <row r="349" spans="2:11">
      <c r="B349" s="199"/>
      <c r="C349" s="199"/>
      <c r="D349" s="199"/>
      <c r="E349" s="199"/>
      <c r="F349" s="199"/>
      <c r="G349" s="199"/>
      <c r="H349" s="237" t="s">
        <v>360</v>
      </c>
      <c r="I349" s="146"/>
      <c r="J349" s="146"/>
      <c r="K349" s="194"/>
    </row>
    <row r="350" spans="2:11">
      <c r="B350" s="199"/>
      <c r="C350" s="199"/>
      <c r="D350" s="199"/>
      <c r="E350" s="199"/>
      <c r="F350" s="162">
        <v>91</v>
      </c>
      <c r="G350" s="191">
        <v>464</v>
      </c>
      <c r="H350" s="151" t="s">
        <v>287</v>
      </c>
      <c r="I350" s="194">
        <v>15000000</v>
      </c>
      <c r="J350" s="146"/>
      <c r="K350" s="194">
        <f>SUM(I350:J350)</f>
        <v>15000000</v>
      </c>
    </row>
    <row r="351" spans="2:11">
      <c r="B351" s="199"/>
      <c r="C351" s="173"/>
      <c r="D351" s="199"/>
      <c r="E351" s="199"/>
      <c r="F351" s="162"/>
      <c r="G351" s="191"/>
      <c r="H351" s="151" t="s">
        <v>482</v>
      </c>
      <c r="I351" s="194"/>
      <c r="J351" s="146"/>
      <c r="K351" s="194"/>
    </row>
    <row r="352" spans="2:11">
      <c r="B352" s="199"/>
      <c r="C352" s="199"/>
      <c r="D352" s="174"/>
      <c r="E352" s="199"/>
      <c r="F352" s="162"/>
      <c r="G352" s="199"/>
      <c r="H352" s="151" t="s">
        <v>483</v>
      </c>
      <c r="I352" s="146"/>
      <c r="J352" s="146"/>
      <c r="K352" s="194"/>
    </row>
    <row r="353" spans="2:11">
      <c r="B353" s="199"/>
      <c r="C353" s="199"/>
      <c r="D353" s="152"/>
      <c r="E353" s="199"/>
      <c r="F353" s="199"/>
      <c r="G353" s="218" t="s">
        <v>460</v>
      </c>
      <c r="H353" s="151" t="s">
        <v>484</v>
      </c>
      <c r="I353" s="209">
        <f>SUM(I350)</f>
        <v>15000000</v>
      </c>
      <c r="J353" s="209"/>
      <c r="K353" s="209">
        <f>SUM(K350)</f>
        <v>15000000</v>
      </c>
    </row>
    <row r="354" spans="2:11" ht="25.5">
      <c r="B354" s="199"/>
      <c r="C354" s="199"/>
      <c r="D354" s="196"/>
      <c r="E354" s="199"/>
      <c r="F354" s="199"/>
      <c r="G354" s="199"/>
      <c r="H354" s="151" t="s">
        <v>485</v>
      </c>
      <c r="I354" s="146"/>
      <c r="J354" s="146"/>
      <c r="K354" s="194"/>
    </row>
    <row r="355" spans="2:11">
      <c r="B355" s="199"/>
      <c r="C355" s="199"/>
      <c r="D355" s="199"/>
      <c r="E355" s="199"/>
      <c r="F355" s="199"/>
      <c r="G355" s="199"/>
      <c r="H355" s="151" t="s">
        <v>483</v>
      </c>
      <c r="I355" s="146"/>
      <c r="J355" s="146"/>
      <c r="K355" s="194"/>
    </row>
    <row r="356" spans="2:11">
      <c r="B356" s="199"/>
      <c r="C356" s="199"/>
      <c r="D356" s="199"/>
      <c r="E356" s="199"/>
      <c r="F356" s="199"/>
      <c r="G356" s="218" t="s">
        <v>460</v>
      </c>
      <c r="H356" s="151" t="s">
        <v>486</v>
      </c>
      <c r="I356" s="209">
        <f>SUM(I353)</f>
        <v>15000000</v>
      </c>
      <c r="J356" s="209"/>
      <c r="K356" s="172">
        <f>SUM(K353)</f>
        <v>15000000</v>
      </c>
    </row>
    <row r="357" spans="2:11">
      <c r="B357" s="199"/>
      <c r="C357" s="174">
        <v>5.01</v>
      </c>
      <c r="D357" s="199"/>
      <c r="E357" s="199"/>
      <c r="F357" s="199"/>
      <c r="G357" s="199"/>
      <c r="H357" s="151" t="s">
        <v>487</v>
      </c>
      <c r="I357" s="172">
        <f>SUM(I356)</f>
        <v>15000000</v>
      </c>
      <c r="J357" s="209"/>
      <c r="K357" s="172">
        <f>SUM(K356)</f>
        <v>15000000</v>
      </c>
    </row>
    <row r="358" spans="2:11" ht="25.5">
      <c r="B358" s="325"/>
      <c r="C358" s="174"/>
      <c r="D358" s="325"/>
      <c r="E358" s="325"/>
      <c r="F358" s="325"/>
      <c r="G358" s="325"/>
      <c r="H358" s="370" t="s">
        <v>489</v>
      </c>
      <c r="I358" s="172"/>
      <c r="J358" s="209"/>
      <c r="K358" s="172"/>
    </row>
    <row r="359" spans="2:11" ht="25.5">
      <c r="B359" s="368"/>
      <c r="C359" s="368"/>
      <c r="D359" s="369" t="s">
        <v>370</v>
      </c>
      <c r="E359" s="368">
        <v>810</v>
      </c>
      <c r="F359" s="368"/>
      <c r="G359" s="368"/>
      <c r="H359" s="370" t="s">
        <v>371</v>
      </c>
      <c r="I359" s="248"/>
      <c r="J359" s="172"/>
      <c r="K359" s="172"/>
    </row>
    <row r="360" spans="2:11">
      <c r="B360" s="173"/>
      <c r="C360" s="368"/>
      <c r="D360" s="234"/>
      <c r="E360" s="147"/>
      <c r="F360" s="368"/>
      <c r="G360" s="368"/>
      <c r="H360" s="237" t="s">
        <v>372</v>
      </c>
      <c r="I360" s="248"/>
      <c r="J360" s="172"/>
      <c r="K360" s="172"/>
    </row>
    <row r="361" spans="2:11">
      <c r="B361" s="173"/>
      <c r="C361" s="368"/>
      <c r="D361" s="234"/>
      <c r="E361" s="147"/>
      <c r="F361" s="162">
        <v>92</v>
      </c>
      <c r="G361" s="368">
        <v>481</v>
      </c>
      <c r="H361" s="151" t="s">
        <v>132</v>
      </c>
      <c r="I361" s="371">
        <v>5000000</v>
      </c>
      <c r="J361" s="371"/>
      <c r="K361" s="371">
        <f>SUM(I361:J361)</f>
        <v>5000000</v>
      </c>
    </row>
    <row r="362" spans="2:11" ht="25.5">
      <c r="B362" s="368"/>
      <c r="C362" s="368"/>
      <c r="D362" s="234"/>
      <c r="E362" s="147"/>
      <c r="F362" s="256"/>
      <c r="G362" s="162"/>
      <c r="H362" s="370" t="s">
        <v>373</v>
      </c>
      <c r="I362" s="371"/>
      <c r="J362" s="371"/>
      <c r="K362" s="371"/>
    </row>
    <row r="363" spans="2:11">
      <c r="B363" s="368"/>
      <c r="C363" s="368"/>
      <c r="D363" s="234"/>
      <c r="E363" s="147"/>
      <c r="F363" s="256"/>
      <c r="G363" s="162"/>
      <c r="H363" s="366" t="s">
        <v>198</v>
      </c>
      <c r="I363" s="172">
        <f>SUM(I361)</f>
        <v>5000000</v>
      </c>
      <c r="J363" s="172"/>
      <c r="K363" s="172">
        <f>SUM(K361)</f>
        <v>5000000</v>
      </c>
    </row>
    <row r="364" spans="2:11">
      <c r="B364" s="368"/>
      <c r="C364" s="368"/>
      <c r="D364" s="234"/>
      <c r="E364" s="147"/>
      <c r="F364" s="256"/>
      <c r="G364" s="258" t="s">
        <v>460</v>
      </c>
      <c r="H364" s="152" t="s">
        <v>374</v>
      </c>
      <c r="I364" s="248">
        <f>SUM(I363)</f>
        <v>5000000</v>
      </c>
      <c r="J364" s="248"/>
      <c r="K364" s="172">
        <f>SUM(K363)</f>
        <v>5000000</v>
      </c>
    </row>
    <row r="365" spans="2:11">
      <c r="B365" s="199"/>
      <c r="C365" s="173">
        <v>5.01</v>
      </c>
      <c r="D365" s="319" t="s">
        <v>223</v>
      </c>
      <c r="E365" s="199">
        <v>160</v>
      </c>
      <c r="F365" s="199"/>
      <c r="G365" s="191"/>
      <c r="H365" s="152" t="s">
        <v>224</v>
      </c>
      <c r="I365" s="254"/>
      <c r="J365" s="254"/>
      <c r="K365" s="194"/>
    </row>
    <row r="366" spans="2:11" ht="25.5">
      <c r="B366" s="199"/>
      <c r="C366" s="199"/>
      <c r="D366" s="199"/>
      <c r="E366" s="199"/>
      <c r="F366" s="191"/>
      <c r="G366" s="191"/>
      <c r="H366" s="148" t="s">
        <v>159</v>
      </c>
      <c r="I366" s="194"/>
      <c r="J366" s="195"/>
      <c r="K366" s="194"/>
    </row>
    <row r="367" spans="2:11">
      <c r="B367" s="199"/>
      <c r="C367" s="199"/>
      <c r="D367" s="199"/>
      <c r="E367" s="199"/>
      <c r="F367" s="356">
        <v>93</v>
      </c>
      <c r="G367" s="401">
        <v>421</v>
      </c>
      <c r="H367" s="151" t="s">
        <v>115</v>
      </c>
      <c r="I367" s="194">
        <v>1500000</v>
      </c>
      <c r="J367" s="195"/>
      <c r="K367" s="194">
        <f>SUM(I367:J367)</f>
        <v>1500000</v>
      </c>
    </row>
    <row r="368" spans="2:11">
      <c r="B368" s="199"/>
      <c r="C368" s="199"/>
      <c r="D368" s="199"/>
      <c r="E368" s="199"/>
      <c r="F368" s="356">
        <v>94</v>
      </c>
      <c r="G368" s="162">
        <v>423</v>
      </c>
      <c r="H368" s="151" t="s">
        <v>117</v>
      </c>
      <c r="I368" s="194">
        <v>500000</v>
      </c>
      <c r="J368" s="195"/>
      <c r="K368" s="194">
        <f>SUM(I368:J368)</f>
        <v>500000</v>
      </c>
    </row>
    <row r="369" spans="2:11">
      <c r="B369" s="191"/>
      <c r="C369" s="336"/>
      <c r="D369" s="165"/>
      <c r="E369" s="191"/>
      <c r="F369" s="356">
        <v>95</v>
      </c>
      <c r="G369" s="162">
        <v>425</v>
      </c>
      <c r="H369" s="151" t="s">
        <v>212</v>
      </c>
      <c r="I369" s="194">
        <v>6000000</v>
      </c>
      <c r="J369" s="195"/>
      <c r="K369" s="194">
        <f>SUM(I369:J369)</f>
        <v>6000000</v>
      </c>
    </row>
    <row r="370" spans="2:11">
      <c r="B370" s="191"/>
      <c r="C370" s="191"/>
      <c r="D370" s="152"/>
      <c r="E370" s="197"/>
      <c r="F370" s="191"/>
      <c r="G370" s="162"/>
      <c r="H370" s="193" t="s">
        <v>225</v>
      </c>
      <c r="I370" s="194"/>
      <c r="J370" s="195"/>
      <c r="K370" s="194"/>
    </row>
    <row r="371" spans="2:11">
      <c r="B371" s="191"/>
      <c r="C371" s="191"/>
      <c r="D371" s="196"/>
      <c r="E371" s="147"/>
      <c r="F371" s="191"/>
      <c r="G371" s="162"/>
      <c r="H371" s="189" t="s">
        <v>198</v>
      </c>
      <c r="I371" s="172">
        <f>SUM(I367:I369)</f>
        <v>8000000</v>
      </c>
      <c r="J371" s="164"/>
      <c r="K371" s="172">
        <f>SUM(K367:K369)</f>
        <v>8000000</v>
      </c>
    </row>
    <row r="372" spans="2:11">
      <c r="B372" s="191"/>
      <c r="C372" s="191"/>
      <c r="D372" s="197"/>
      <c r="E372" s="191"/>
      <c r="F372" s="162"/>
      <c r="G372" s="258" t="s">
        <v>460</v>
      </c>
      <c r="H372" s="152" t="s">
        <v>226</v>
      </c>
      <c r="I372" s="248">
        <f>SUM(I371)</f>
        <v>8000000</v>
      </c>
      <c r="J372" s="232"/>
      <c r="K372" s="172">
        <f>SUM(K371)</f>
        <v>8000000</v>
      </c>
    </row>
    <row r="373" spans="2:11">
      <c r="B373" s="191"/>
      <c r="C373" s="191"/>
      <c r="D373" s="197"/>
      <c r="E373" s="191"/>
      <c r="F373" s="162"/>
      <c r="G373" s="258" t="s">
        <v>460</v>
      </c>
      <c r="H373" s="152" t="s">
        <v>227</v>
      </c>
      <c r="I373" s="248">
        <f>SUM(I372)</f>
        <v>8000000</v>
      </c>
      <c r="J373" s="232"/>
      <c r="K373" s="248">
        <f>SUM(K372)</f>
        <v>8000000</v>
      </c>
    </row>
    <row r="374" spans="2:11">
      <c r="B374" s="191"/>
      <c r="C374" s="445">
        <v>5.0199999999999996</v>
      </c>
      <c r="D374" s="197">
        <v>2001</v>
      </c>
      <c r="E374" s="191"/>
      <c r="F374" s="191"/>
      <c r="G374" s="191"/>
      <c r="H374" s="193" t="s">
        <v>319</v>
      </c>
      <c r="I374" s="194"/>
      <c r="J374" s="195"/>
      <c r="K374" s="194"/>
    </row>
    <row r="375" spans="2:11">
      <c r="B375" s="191"/>
      <c r="C375" s="191"/>
      <c r="D375" s="318" t="s">
        <v>321</v>
      </c>
      <c r="E375" s="191">
        <v>911</v>
      </c>
      <c r="F375" s="191"/>
      <c r="G375" s="191"/>
      <c r="H375" s="193" t="s">
        <v>320</v>
      </c>
      <c r="I375" s="172"/>
      <c r="J375" s="172"/>
      <c r="K375" s="194"/>
    </row>
    <row r="376" spans="2:11">
      <c r="B376" s="191"/>
      <c r="C376" s="191"/>
      <c r="D376" s="197"/>
      <c r="E376" s="191"/>
      <c r="F376" s="191"/>
      <c r="G376" s="191"/>
      <c r="H376" s="193" t="s">
        <v>322</v>
      </c>
      <c r="I376" s="194"/>
      <c r="J376" s="195"/>
      <c r="K376" s="194"/>
    </row>
    <row r="377" spans="2:11">
      <c r="B377" s="191"/>
      <c r="C377" s="191"/>
      <c r="D377" s="197"/>
      <c r="E377" s="191"/>
      <c r="F377" s="191"/>
      <c r="G377" s="191"/>
      <c r="H377" s="148" t="s">
        <v>180</v>
      </c>
      <c r="I377" s="194"/>
      <c r="J377" s="195"/>
      <c r="K377" s="194"/>
    </row>
    <row r="378" spans="2:11">
      <c r="B378" s="191"/>
      <c r="C378" s="191"/>
      <c r="D378" s="197"/>
      <c r="E378" s="191"/>
      <c r="F378" s="191">
        <v>96</v>
      </c>
      <c r="G378" s="401">
        <v>411</v>
      </c>
      <c r="H378" s="151" t="s">
        <v>193</v>
      </c>
      <c r="I378" s="194">
        <v>24982000</v>
      </c>
      <c r="J378" s="195"/>
      <c r="K378" s="194">
        <f t="shared" ref="K378:K388" si="2">SUM(I378:J378)</f>
        <v>24982000</v>
      </c>
    </row>
    <row r="379" spans="2:11">
      <c r="B379" s="191"/>
      <c r="C379" s="191"/>
      <c r="D379" s="197"/>
      <c r="E379" s="191"/>
      <c r="F379" s="352">
        <v>97</v>
      </c>
      <c r="G379" s="162">
        <v>412</v>
      </c>
      <c r="H379" s="189" t="s">
        <v>109</v>
      </c>
      <c r="I379" s="194">
        <v>4500000</v>
      </c>
      <c r="J379" s="195"/>
      <c r="K379" s="194">
        <f t="shared" si="2"/>
        <v>4500000</v>
      </c>
    </row>
    <row r="380" spans="2:11">
      <c r="B380" s="192"/>
      <c r="C380" s="191"/>
      <c r="D380" s="197"/>
      <c r="E380" s="191"/>
      <c r="F380" s="191">
        <v>98</v>
      </c>
      <c r="G380" s="162">
        <v>414</v>
      </c>
      <c r="H380" s="151" t="s">
        <v>111</v>
      </c>
      <c r="I380" s="194">
        <v>100000</v>
      </c>
      <c r="J380" s="195"/>
      <c r="K380" s="194">
        <f t="shared" si="2"/>
        <v>100000</v>
      </c>
    </row>
    <row r="381" spans="2:11">
      <c r="B381" s="191"/>
      <c r="C381" s="192"/>
      <c r="D381" s="196"/>
      <c r="E381" s="191"/>
      <c r="F381" s="191">
        <v>99</v>
      </c>
      <c r="G381" s="162">
        <v>415</v>
      </c>
      <c r="H381" s="151" t="s">
        <v>211</v>
      </c>
      <c r="I381" s="194">
        <v>2500000</v>
      </c>
      <c r="J381" s="195"/>
      <c r="K381" s="194">
        <f t="shared" si="2"/>
        <v>2500000</v>
      </c>
    </row>
    <row r="382" spans="2:11">
      <c r="B382" s="191"/>
      <c r="C382" s="191"/>
      <c r="D382" s="152"/>
      <c r="E382" s="192"/>
      <c r="F382" s="191">
        <v>100</v>
      </c>
      <c r="G382" s="162">
        <v>416</v>
      </c>
      <c r="H382" s="151" t="s">
        <v>196</v>
      </c>
      <c r="I382" s="194">
        <v>350000</v>
      </c>
      <c r="J382" s="195"/>
      <c r="K382" s="194">
        <f t="shared" si="2"/>
        <v>350000</v>
      </c>
    </row>
    <row r="383" spans="2:11">
      <c r="B383" s="191"/>
      <c r="C383" s="191"/>
      <c r="D383" s="196"/>
      <c r="E383" s="147"/>
      <c r="F383" s="191">
        <v>101</v>
      </c>
      <c r="G383" s="162">
        <v>421</v>
      </c>
      <c r="H383" s="151" t="s">
        <v>115</v>
      </c>
      <c r="I383" s="194">
        <v>2000000</v>
      </c>
      <c r="J383" s="195"/>
      <c r="K383" s="194">
        <f t="shared" si="2"/>
        <v>2000000</v>
      </c>
    </row>
    <row r="384" spans="2:11">
      <c r="B384" s="191"/>
      <c r="C384" s="191"/>
      <c r="D384" s="197"/>
      <c r="E384" s="191"/>
      <c r="F384" s="191">
        <v>102</v>
      </c>
      <c r="G384" s="162">
        <v>422</v>
      </c>
      <c r="H384" s="151" t="s">
        <v>116</v>
      </c>
      <c r="I384" s="194">
        <v>100000</v>
      </c>
      <c r="J384" s="195"/>
      <c r="K384" s="194">
        <f t="shared" si="2"/>
        <v>100000</v>
      </c>
    </row>
    <row r="385" spans="2:11">
      <c r="B385" s="191"/>
      <c r="C385" s="191"/>
      <c r="D385" s="197"/>
      <c r="E385" s="191"/>
      <c r="F385" s="191">
        <v>103</v>
      </c>
      <c r="G385" s="162">
        <v>423</v>
      </c>
      <c r="H385" s="151" t="s">
        <v>117</v>
      </c>
      <c r="I385" s="194">
        <v>870000</v>
      </c>
      <c r="J385" s="194"/>
      <c r="K385" s="194">
        <f t="shared" si="2"/>
        <v>870000</v>
      </c>
    </row>
    <row r="386" spans="2:11">
      <c r="B386" s="191"/>
      <c r="C386" s="191"/>
      <c r="D386" s="197"/>
      <c r="E386" s="191"/>
      <c r="F386" s="191">
        <v>104</v>
      </c>
      <c r="G386" s="162">
        <v>424</v>
      </c>
      <c r="H386" s="151" t="s">
        <v>118</v>
      </c>
      <c r="I386" s="194">
        <v>500000</v>
      </c>
      <c r="J386" s="194"/>
      <c r="K386" s="194">
        <f t="shared" si="2"/>
        <v>500000</v>
      </c>
    </row>
    <row r="387" spans="2:11">
      <c r="B387" s="191"/>
      <c r="C387" s="191"/>
      <c r="D387" s="197"/>
      <c r="E387" s="191"/>
      <c r="F387" s="191">
        <v>105</v>
      </c>
      <c r="G387" s="162">
        <v>425</v>
      </c>
      <c r="H387" s="151" t="s">
        <v>212</v>
      </c>
      <c r="I387" s="194">
        <v>500000</v>
      </c>
      <c r="J387" s="194"/>
      <c r="K387" s="194">
        <f t="shared" si="2"/>
        <v>500000</v>
      </c>
    </row>
    <row r="388" spans="2:11">
      <c r="B388" s="191"/>
      <c r="C388" s="191"/>
      <c r="D388" s="197"/>
      <c r="E388" s="191"/>
      <c r="F388" s="191">
        <v>106</v>
      </c>
      <c r="G388" s="162">
        <v>426</v>
      </c>
      <c r="H388" s="151" t="s">
        <v>120</v>
      </c>
      <c r="I388" s="194">
        <v>4000000</v>
      </c>
      <c r="J388" s="194"/>
      <c r="K388" s="194">
        <f t="shared" si="2"/>
        <v>4000000</v>
      </c>
    </row>
    <row r="389" spans="2:11">
      <c r="B389" s="191"/>
      <c r="C389" s="191"/>
      <c r="D389" s="197"/>
      <c r="E389" s="191"/>
      <c r="F389" s="191">
        <v>107</v>
      </c>
      <c r="G389" s="162">
        <v>465</v>
      </c>
      <c r="H389" s="151" t="s">
        <v>128</v>
      </c>
      <c r="I389" s="194">
        <v>200000</v>
      </c>
      <c r="J389" s="194"/>
      <c r="K389" s="194">
        <v>200000</v>
      </c>
    </row>
    <row r="390" spans="2:11">
      <c r="B390" s="191"/>
      <c r="C390" s="191"/>
      <c r="D390" s="197"/>
      <c r="E390" s="191"/>
      <c r="F390" s="191">
        <v>108</v>
      </c>
      <c r="G390" s="162">
        <v>482</v>
      </c>
      <c r="H390" s="320" t="s">
        <v>133</v>
      </c>
      <c r="I390" s="194">
        <v>100000</v>
      </c>
      <c r="J390" s="194"/>
      <c r="K390" s="194">
        <f>SUM(I390,J390)</f>
        <v>100000</v>
      </c>
    </row>
    <row r="391" spans="2:11">
      <c r="B391" s="191"/>
      <c r="C391" s="256"/>
      <c r="D391" s="255"/>
      <c r="E391" s="255"/>
      <c r="F391" s="191">
        <v>109</v>
      </c>
      <c r="G391" s="162">
        <v>512</v>
      </c>
      <c r="H391" s="189" t="s">
        <v>280</v>
      </c>
      <c r="I391" s="194">
        <v>400000</v>
      </c>
      <c r="J391" s="194"/>
      <c r="K391" s="194">
        <f>SUM(I391:J391)</f>
        <v>400000</v>
      </c>
    </row>
    <row r="392" spans="2:11">
      <c r="B392" s="191"/>
      <c r="C392" s="343"/>
      <c r="D392" s="197"/>
      <c r="E392" s="191"/>
      <c r="F392" s="191"/>
      <c r="G392" s="258"/>
      <c r="H392" s="344" t="s">
        <v>596</v>
      </c>
      <c r="I392" s="172">
        <f>SUM(I378:I391)</f>
        <v>41102000</v>
      </c>
      <c r="J392" s="172"/>
      <c r="K392" s="172">
        <f>SUM(I392:J392)</f>
        <v>41102000</v>
      </c>
    </row>
    <row r="393" spans="2:11">
      <c r="B393" s="343"/>
      <c r="C393" s="343"/>
      <c r="D393" s="335"/>
      <c r="E393" s="332"/>
      <c r="F393" s="332"/>
      <c r="G393" s="258"/>
      <c r="H393" s="333" t="s">
        <v>589</v>
      </c>
      <c r="I393" s="172">
        <f>SUM(I392)</f>
        <v>41102000</v>
      </c>
      <c r="J393" s="172"/>
      <c r="K393" s="172">
        <f>SUM(I393:J393)</f>
        <v>41102000</v>
      </c>
    </row>
    <row r="394" spans="2:11">
      <c r="B394" s="343"/>
      <c r="C394" s="445">
        <v>5.03</v>
      </c>
      <c r="D394" s="197">
        <v>1201</v>
      </c>
      <c r="E394" s="191"/>
      <c r="F394" s="191"/>
      <c r="G394" s="191"/>
      <c r="H394" s="193" t="s">
        <v>361</v>
      </c>
      <c r="I394" s="248"/>
      <c r="J394" s="172"/>
      <c r="K394" s="172"/>
    </row>
    <row r="395" spans="2:11">
      <c r="B395" s="343"/>
      <c r="C395" s="343"/>
      <c r="D395" s="197"/>
      <c r="E395" s="191"/>
      <c r="F395" s="191"/>
      <c r="G395" s="173"/>
      <c r="H395" s="193" t="s">
        <v>362</v>
      </c>
      <c r="I395" s="172"/>
      <c r="J395" s="172"/>
      <c r="K395" s="172"/>
    </row>
    <row r="396" spans="2:11">
      <c r="B396" s="343"/>
      <c r="C396" s="343"/>
      <c r="D396" s="318" t="s">
        <v>363</v>
      </c>
      <c r="E396" s="191">
        <v>820</v>
      </c>
      <c r="F396" s="173"/>
      <c r="G396" s="191"/>
      <c r="H396" s="193" t="s">
        <v>364</v>
      </c>
      <c r="I396" s="232"/>
      <c r="J396" s="232"/>
      <c r="K396" s="194"/>
    </row>
    <row r="397" spans="2:11">
      <c r="B397" s="343"/>
      <c r="C397" s="332"/>
      <c r="D397" s="197"/>
      <c r="E397" s="191"/>
      <c r="F397" s="191"/>
      <c r="G397" s="191"/>
      <c r="H397" s="148" t="s">
        <v>365</v>
      </c>
      <c r="I397" s="194"/>
      <c r="J397" s="195"/>
      <c r="K397" s="194"/>
    </row>
    <row r="398" spans="2:11">
      <c r="B398" s="332"/>
      <c r="C398" s="191"/>
      <c r="D398" s="197"/>
      <c r="E398" s="191"/>
      <c r="F398" s="191"/>
      <c r="G398" s="147"/>
      <c r="H398" s="148" t="s">
        <v>193</v>
      </c>
      <c r="I398" s="194"/>
      <c r="J398" s="195"/>
      <c r="K398" s="194"/>
    </row>
    <row r="399" spans="2:11">
      <c r="B399" s="191"/>
      <c r="C399" s="191"/>
      <c r="D399" s="197"/>
      <c r="E399" s="191"/>
      <c r="F399" s="356">
        <v>110</v>
      </c>
      <c r="G399" s="401">
        <v>411</v>
      </c>
      <c r="H399" s="151" t="s">
        <v>492</v>
      </c>
      <c r="I399" s="194">
        <v>10199000</v>
      </c>
      <c r="J399" s="195"/>
      <c r="K399" s="194">
        <f>SUM(I399:J399)</f>
        <v>10199000</v>
      </c>
    </row>
    <row r="400" spans="2:11">
      <c r="B400" s="191"/>
      <c r="C400" s="191"/>
      <c r="D400" s="197"/>
      <c r="E400" s="191"/>
      <c r="F400" s="356">
        <v>111</v>
      </c>
      <c r="G400" s="162">
        <v>412</v>
      </c>
      <c r="H400" s="342" t="s">
        <v>109</v>
      </c>
      <c r="I400" s="194">
        <v>1754000</v>
      </c>
      <c r="J400" s="195"/>
      <c r="K400" s="194">
        <f>SUM(I400:J400)</f>
        <v>1754000</v>
      </c>
    </row>
    <row r="401" spans="2:11">
      <c r="B401" s="191"/>
      <c r="C401" s="191"/>
      <c r="D401" s="196"/>
      <c r="E401" s="191"/>
      <c r="F401" s="191">
        <v>112</v>
      </c>
      <c r="G401" s="162">
        <v>414</v>
      </c>
      <c r="H401" s="151" t="s">
        <v>111</v>
      </c>
      <c r="I401" s="194">
        <v>50000</v>
      </c>
      <c r="J401" s="195"/>
      <c r="K401" s="194">
        <f>SUM(I401)</f>
        <v>50000</v>
      </c>
    </row>
    <row r="402" spans="2:11">
      <c r="B402" s="191"/>
      <c r="C402" s="191"/>
      <c r="D402" s="152"/>
      <c r="E402" s="192"/>
      <c r="F402" s="191">
        <v>113</v>
      </c>
      <c r="G402" s="162">
        <v>415</v>
      </c>
      <c r="H402" s="151" t="s">
        <v>211</v>
      </c>
      <c r="I402" s="194">
        <v>1100000</v>
      </c>
      <c r="J402" s="195"/>
      <c r="K402" s="194">
        <f t="shared" ref="K402:K412" si="3">SUM(I402:J402)</f>
        <v>1100000</v>
      </c>
    </row>
    <row r="403" spans="2:11">
      <c r="B403" s="191"/>
      <c r="C403" s="173"/>
      <c r="D403" s="256"/>
      <c r="E403" s="256"/>
      <c r="F403" s="191">
        <v>114</v>
      </c>
      <c r="G403" s="162">
        <v>421</v>
      </c>
      <c r="H403" s="151" t="s">
        <v>115</v>
      </c>
      <c r="I403" s="194">
        <v>1890000</v>
      </c>
      <c r="J403" s="195"/>
      <c r="K403" s="194">
        <f t="shared" si="3"/>
        <v>1890000</v>
      </c>
    </row>
    <row r="404" spans="2:11">
      <c r="B404" s="191"/>
      <c r="C404" s="191"/>
      <c r="D404" s="256"/>
      <c r="E404" s="256"/>
      <c r="F404" s="191">
        <v>115</v>
      </c>
      <c r="G404" s="162">
        <v>422</v>
      </c>
      <c r="H404" s="151" t="s">
        <v>116</v>
      </c>
      <c r="I404" s="194">
        <v>100000</v>
      </c>
      <c r="J404" s="195"/>
      <c r="K404" s="194">
        <f t="shared" si="3"/>
        <v>100000</v>
      </c>
    </row>
    <row r="405" spans="2:11">
      <c r="B405" s="191"/>
      <c r="C405" s="192"/>
      <c r="D405" s="197"/>
      <c r="E405" s="191"/>
      <c r="F405" s="191">
        <v>116</v>
      </c>
      <c r="G405" s="162">
        <v>423</v>
      </c>
      <c r="H405" s="151" t="s">
        <v>117</v>
      </c>
      <c r="I405" s="194">
        <v>1280000</v>
      </c>
      <c r="J405" s="195"/>
      <c r="K405" s="194">
        <f t="shared" si="3"/>
        <v>1280000</v>
      </c>
    </row>
    <row r="406" spans="2:11">
      <c r="B406" s="191"/>
      <c r="C406" s="191"/>
      <c r="D406" s="197"/>
      <c r="E406" s="191"/>
      <c r="F406" s="191">
        <v>117</v>
      </c>
      <c r="G406" s="162">
        <v>424</v>
      </c>
      <c r="H406" s="151" t="s">
        <v>118</v>
      </c>
      <c r="I406" s="194">
        <v>100000</v>
      </c>
      <c r="J406" s="195"/>
      <c r="K406" s="194">
        <f t="shared" si="3"/>
        <v>100000</v>
      </c>
    </row>
    <row r="407" spans="2:11">
      <c r="B407" s="191"/>
      <c r="C407" s="256"/>
      <c r="D407" s="197"/>
      <c r="E407" s="191"/>
      <c r="F407" s="191">
        <v>118</v>
      </c>
      <c r="G407" s="162">
        <v>425</v>
      </c>
      <c r="H407" s="151" t="s">
        <v>212</v>
      </c>
      <c r="I407" s="194">
        <v>250000</v>
      </c>
      <c r="J407" s="195"/>
      <c r="K407" s="194">
        <f t="shared" si="3"/>
        <v>250000</v>
      </c>
    </row>
    <row r="408" spans="2:11">
      <c r="B408" s="191"/>
      <c r="C408" s="256"/>
      <c r="D408" s="197"/>
      <c r="E408" s="191"/>
      <c r="F408" s="191">
        <v>119</v>
      </c>
      <c r="G408" s="162">
        <v>426</v>
      </c>
      <c r="H408" s="151" t="s">
        <v>120</v>
      </c>
      <c r="I408" s="194">
        <v>850000</v>
      </c>
      <c r="J408" s="195"/>
      <c r="K408" s="194">
        <f t="shared" si="3"/>
        <v>850000</v>
      </c>
    </row>
    <row r="409" spans="2:11">
      <c r="B409" s="191"/>
      <c r="C409" s="191"/>
      <c r="D409" s="197"/>
      <c r="E409" s="191"/>
      <c r="F409" s="191">
        <v>120</v>
      </c>
      <c r="G409" s="162">
        <v>482</v>
      </c>
      <c r="H409" s="151" t="s">
        <v>494</v>
      </c>
      <c r="I409" s="194">
        <v>30000</v>
      </c>
      <c r="J409" s="195"/>
      <c r="K409" s="194">
        <f t="shared" si="3"/>
        <v>30000</v>
      </c>
    </row>
    <row r="410" spans="2:11">
      <c r="B410" s="191"/>
      <c r="C410" s="191"/>
      <c r="D410" s="197"/>
      <c r="E410" s="191"/>
      <c r="F410" s="191">
        <v>121</v>
      </c>
      <c r="G410" s="162">
        <v>483</v>
      </c>
      <c r="H410" s="320" t="s">
        <v>710</v>
      </c>
      <c r="I410" s="194">
        <v>100000</v>
      </c>
      <c r="J410" s="195"/>
      <c r="K410" s="194">
        <f t="shared" si="3"/>
        <v>100000</v>
      </c>
    </row>
    <row r="411" spans="2:11">
      <c r="B411" s="191"/>
      <c r="C411" s="191"/>
      <c r="D411" s="197"/>
      <c r="E411" s="191"/>
      <c r="F411" s="191">
        <v>122</v>
      </c>
      <c r="G411" s="162">
        <v>512</v>
      </c>
      <c r="H411" s="320" t="s">
        <v>140</v>
      </c>
      <c r="I411" s="194">
        <v>500000</v>
      </c>
      <c r="J411" s="195"/>
      <c r="K411" s="194">
        <f t="shared" si="3"/>
        <v>500000</v>
      </c>
    </row>
    <row r="412" spans="2:11">
      <c r="B412" s="174"/>
      <c r="C412" s="191"/>
      <c r="D412" s="326"/>
      <c r="E412" s="321"/>
      <c r="F412" s="321">
        <v>123</v>
      </c>
      <c r="G412" s="162">
        <v>465</v>
      </c>
      <c r="H412" s="320" t="s">
        <v>128</v>
      </c>
      <c r="I412" s="323">
        <v>100000</v>
      </c>
      <c r="J412" s="324"/>
      <c r="K412" s="323">
        <f t="shared" si="3"/>
        <v>100000</v>
      </c>
    </row>
    <row r="413" spans="2:11" ht="25.5">
      <c r="B413" s="191"/>
      <c r="C413" s="191"/>
      <c r="D413" s="197"/>
      <c r="E413" s="191"/>
      <c r="F413" s="191"/>
      <c r="G413" s="162"/>
      <c r="H413" s="322" t="s">
        <v>584</v>
      </c>
      <c r="I413" s="194"/>
      <c r="J413" s="195"/>
      <c r="K413" s="194"/>
    </row>
    <row r="414" spans="2:11">
      <c r="B414" s="191"/>
      <c r="C414" s="191"/>
      <c r="D414" s="197"/>
      <c r="E414" s="191"/>
      <c r="F414" s="191"/>
      <c r="G414" s="162">
        <v>1</v>
      </c>
      <c r="H414" s="189" t="s">
        <v>198</v>
      </c>
      <c r="I414" s="172">
        <f>SUM(I399:I412)</f>
        <v>18303000</v>
      </c>
      <c r="J414" s="164"/>
      <c r="K414" s="172">
        <f>SUM(I414:J414)</f>
        <v>18303000</v>
      </c>
    </row>
    <row r="415" spans="2:11">
      <c r="B415" s="191"/>
      <c r="C415" s="191"/>
      <c r="D415" s="326"/>
      <c r="E415" s="321"/>
      <c r="F415" s="321"/>
      <c r="G415" s="162">
        <v>4</v>
      </c>
      <c r="H415" s="320" t="s">
        <v>323</v>
      </c>
      <c r="I415" s="323"/>
      <c r="J415" s="324"/>
      <c r="K415" s="323"/>
    </row>
    <row r="416" spans="2:11">
      <c r="B416" s="256"/>
      <c r="C416" s="321"/>
      <c r="D416" s="197"/>
      <c r="E416" s="191"/>
      <c r="F416" s="162"/>
      <c r="G416" s="258" t="s">
        <v>460</v>
      </c>
      <c r="H416" s="152" t="s">
        <v>366</v>
      </c>
      <c r="I416" s="209">
        <f>SUM(I414)</f>
        <v>18303000</v>
      </c>
      <c r="J416" s="248"/>
      <c r="K416" s="172">
        <f>SUM(K414)</f>
        <v>18303000</v>
      </c>
    </row>
    <row r="417" spans="2:11" ht="25.5">
      <c r="B417" s="256"/>
      <c r="C417" s="191"/>
      <c r="D417" s="318" t="s">
        <v>367</v>
      </c>
      <c r="E417" s="191">
        <v>820</v>
      </c>
      <c r="F417" s="191"/>
      <c r="G417" s="191"/>
      <c r="H417" s="193" t="s">
        <v>368</v>
      </c>
      <c r="I417" s="298"/>
      <c r="J417" s="195"/>
      <c r="K417" s="298"/>
    </row>
    <row r="418" spans="2:11">
      <c r="B418" s="256"/>
      <c r="C418" s="191"/>
      <c r="D418" s="197"/>
      <c r="E418" s="191"/>
      <c r="F418" s="191"/>
      <c r="G418" s="191"/>
      <c r="H418" s="148" t="s">
        <v>365</v>
      </c>
      <c r="I418" s="194"/>
      <c r="J418" s="172"/>
      <c r="K418" s="194"/>
    </row>
    <row r="419" spans="2:11">
      <c r="B419" s="256"/>
      <c r="C419" s="321"/>
      <c r="D419" s="197"/>
      <c r="E419" s="191"/>
      <c r="F419" s="191">
        <v>124</v>
      </c>
      <c r="G419" s="401">
        <v>424</v>
      </c>
      <c r="H419" s="151" t="s">
        <v>118</v>
      </c>
      <c r="I419" s="194">
        <v>1200000</v>
      </c>
      <c r="J419" s="195"/>
      <c r="K419" s="194">
        <f>SUM(I419,J419)</f>
        <v>1200000</v>
      </c>
    </row>
    <row r="420" spans="2:11">
      <c r="B420" s="256"/>
      <c r="C420" s="191"/>
      <c r="D420" s="197"/>
      <c r="E420" s="191"/>
      <c r="F420" s="356">
        <v>125</v>
      </c>
      <c r="G420" s="162">
        <v>515</v>
      </c>
      <c r="H420" s="151" t="s">
        <v>141</v>
      </c>
      <c r="I420" s="194">
        <v>1000000</v>
      </c>
      <c r="J420" s="195"/>
      <c r="K420" s="194">
        <f>SUM(I420:J420)</f>
        <v>1000000</v>
      </c>
    </row>
    <row r="421" spans="2:11" ht="25.5">
      <c r="B421" s="191"/>
      <c r="C421" s="191"/>
      <c r="D421" s="197"/>
      <c r="E421" s="191"/>
      <c r="F421" s="191"/>
      <c r="G421" s="162"/>
      <c r="H421" s="322" t="s">
        <v>585</v>
      </c>
      <c r="I421" s="194"/>
      <c r="J421" s="194"/>
      <c r="K421" s="194"/>
    </row>
    <row r="422" spans="2:11">
      <c r="B422" s="191"/>
      <c r="C422" s="191"/>
      <c r="D422" s="197"/>
      <c r="E422" s="191"/>
      <c r="F422" s="191"/>
      <c r="G422" s="258" t="s">
        <v>460</v>
      </c>
      <c r="H422" s="189" t="s">
        <v>198</v>
      </c>
      <c r="I422" s="194">
        <f>SUM(I419:I421)</f>
        <v>2200000</v>
      </c>
      <c r="J422" s="195"/>
      <c r="K422" s="194">
        <f>SUM(I422:J422)</f>
        <v>2200000</v>
      </c>
    </row>
    <row r="423" spans="2:11">
      <c r="B423" s="191"/>
      <c r="C423" s="191"/>
      <c r="D423" s="197"/>
      <c r="E423" s="191"/>
      <c r="F423" s="162"/>
      <c r="G423" s="258" t="s">
        <v>512</v>
      </c>
      <c r="H423" s="189" t="s">
        <v>323</v>
      </c>
      <c r="I423" s="194"/>
      <c r="J423" s="232"/>
      <c r="K423" s="194"/>
    </row>
    <row r="424" spans="2:11">
      <c r="B424" s="191"/>
      <c r="C424" s="191"/>
      <c r="D424" s="326"/>
      <c r="E424" s="321"/>
      <c r="F424" s="162"/>
      <c r="G424" s="258"/>
      <c r="H424" s="320" t="s">
        <v>711</v>
      </c>
      <c r="I424" s="172">
        <f>SUM(I422)</f>
        <v>2200000</v>
      </c>
      <c r="J424" s="248"/>
      <c r="K424" s="172">
        <f>SUM(K422,K423)</f>
        <v>2200000</v>
      </c>
    </row>
    <row r="425" spans="2:11">
      <c r="B425" s="191"/>
      <c r="C425" s="191"/>
      <c r="D425" s="359" t="s">
        <v>598</v>
      </c>
      <c r="E425" s="192">
        <v>820</v>
      </c>
      <c r="F425" s="191"/>
      <c r="G425" s="258"/>
      <c r="H425" s="360" t="s">
        <v>599</v>
      </c>
      <c r="I425" s="172"/>
      <c r="J425" s="172"/>
      <c r="K425" s="172"/>
    </row>
    <row r="426" spans="2:11">
      <c r="B426" s="191"/>
      <c r="C426" s="191"/>
      <c r="D426" s="196"/>
      <c r="E426" s="147"/>
      <c r="F426" s="191">
        <v>126</v>
      </c>
      <c r="G426" s="258" t="s">
        <v>600</v>
      </c>
      <c r="H426" s="357" t="s">
        <v>118</v>
      </c>
      <c r="I426" s="232">
        <v>100000</v>
      </c>
      <c r="J426" s="248"/>
      <c r="K426" s="172">
        <f>SUM(I426:J426)</f>
        <v>100000</v>
      </c>
    </row>
    <row r="427" spans="2:11">
      <c r="B427" s="358"/>
      <c r="C427" s="358"/>
      <c r="D427" s="359"/>
      <c r="E427" s="147"/>
      <c r="F427" s="358"/>
      <c r="G427" s="258"/>
      <c r="H427" s="360" t="s">
        <v>601</v>
      </c>
      <c r="I427" s="248"/>
      <c r="J427" s="248"/>
      <c r="K427" s="172"/>
    </row>
    <row r="428" spans="2:11">
      <c r="B428" s="358"/>
      <c r="C428" s="358"/>
      <c r="D428" s="359"/>
      <c r="E428" s="147"/>
      <c r="F428" s="358"/>
      <c r="G428" s="258" t="s">
        <v>460</v>
      </c>
      <c r="H428" s="357" t="s">
        <v>198</v>
      </c>
      <c r="I428" s="248">
        <v>100000</v>
      </c>
      <c r="J428" s="248"/>
      <c r="K428" s="172">
        <f>SUM(I428:J428)</f>
        <v>100000</v>
      </c>
    </row>
    <row r="429" spans="2:11">
      <c r="B429" s="358"/>
      <c r="C429" s="358"/>
      <c r="D429" s="359"/>
      <c r="E429" s="147"/>
      <c r="F429" s="358"/>
      <c r="G429" s="258" t="s">
        <v>512</v>
      </c>
      <c r="H429" s="357" t="s">
        <v>712</v>
      </c>
      <c r="I429" s="248"/>
      <c r="J429" s="248"/>
      <c r="K429" s="172"/>
    </row>
    <row r="430" spans="2:11">
      <c r="B430" s="358"/>
      <c r="C430" s="358"/>
      <c r="D430" s="359"/>
      <c r="E430" s="147"/>
      <c r="F430" s="358"/>
      <c r="G430" s="258"/>
      <c r="H430" s="360" t="s">
        <v>602</v>
      </c>
      <c r="I430" s="248">
        <v>100000</v>
      </c>
      <c r="J430" s="248"/>
      <c r="K430" s="172">
        <f>SUM(I430:J430)</f>
        <v>100000</v>
      </c>
    </row>
    <row r="431" spans="2:11">
      <c r="B431" s="398"/>
      <c r="C431" s="398"/>
      <c r="D431" s="400" t="s">
        <v>649</v>
      </c>
      <c r="E431" s="446">
        <v>820</v>
      </c>
      <c r="F431" s="398"/>
      <c r="G431" s="258"/>
      <c r="H431" s="399" t="s">
        <v>650</v>
      </c>
      <c r="I431" s="248"/>
      <c r="J431" s="248"/>
      <c r="K431" s="172"/>
    </row>
    <row r="432" spans="2:11">
      <c r="B432" s="398"/>
      <c r="C432" s="398"/>
      <c r="D432" s="400"/>
      <c r="E432" s="147"/>
      <c r="F432" s="398">
        <v>127</v>
      </c>
      <c r="G432" s="258" t="s">
        <v>651</v>
      </c>
      <c r="H432" s="444" t="s">
        <v>117</v>
      </c>
      <c r="I432" s="415">
        <v>1200000</v>
      </c>
      <c r="J432" s="415"/>
      <c r="K432" s="396">
        <v>1200000</v>
      </c>
    </row>
    <row r="433" spans="2:11">
      <c r="B433" s="398"/>
      <c r="C433" s="398"/>
      <c r="D433" s="400"/>
      <c r="E433" s="147"/>
      <c r="F433" s="398"/>
      <c r="G433" s="258"/>
      <c r="H433" s="399" t="s">
        <v>652</v>
      </c>
      <c r="I433" s="248"/>
      <c r="J433" s="248"/>
      <c r="K433" s="172"/>
    </row>
    <row r="434" spans="2:11">
      <c r="B434" s="398"/>
      <c r="C434" s="398"/>
      <c r="D434" s="400"/>
      <c r="E434" s="147"/>
      <c r="F434" s="398"/>
      <c r="G434" s="258" t="s">
        <v>460</v>
      </c>
      <c r="H434" s="399" t="s">
        <v>198</v>
      </c>
      <c r="I434" s="248"/>
      <c r="J434" s="248"/>
      <c r="K434" s="172"/>
    </row>
    <row r="435" spans="2:11">
      <c r="B435" s="398"/>
      <c r="C435" s="398"/>
      <c r="D435" s="400"/>
      <c r="E435" s="147"/>
      <c r="F435" s="398"/>
      <c r="G435" s="258" t="s">
        <v>512</v>
      </c>
      <c r="H435" s="399" t="s">
        <v>712</v>
      </c>
      <c r="I435" s="248"/>
      <c r="J435" s="248"/>
      <c r="K435" s="172"/>
    </row>
    <row r="436" spans="2:11">
      <c r="B436" s="398"/>
      <c r="C436" s="398"/>
      <c r="D436" s="400"/>
      <c r="E436" s="147"/>
      <c r="F436" s="398"/>
      <c r="G436" s="258"/>
      <c r="H436" s="399" t="s">
        <v>653</v>
      </c>
      <c r="I436" s="248">
        <v>1200000</v>
      </c>
      <c r="J436" s="248"/>
      <c r="K436" s="172">
        <v>1200000</v>
      </c>
    </row>
    <row r="437" spans="2:11">
      <c r="B437" s="358"/>
      <c r="C437" s="358"/>
      <c r="D437" s="359"/>
      <c r="E437" s="147"/>
      <c r="F437" s="358"/>
      <c r="G437" s="258"/>
      <c r="H437" s="360" t="s">
        <v>603</v>
      </c>
      <c r="I437" s="248"/>
      <c r="J437" s="248"/>
      <c r="K437" s="172"/>
    </row>
    <row r="438" spans="2:11">
      <c r="B438" s="358"/>
      <c r="C438" s="358"/>
      <c r="D438" s="359"/>
      <c r="E438" s="147"/>
      <c r="F438" s="358"/>
      <c r="G438" s="258" t="s">
        <v>460</v>
      </c>
      <c r="H438" s="360" t="s">
        <v>198</v>
      </c>
      <c r="I438" s="248">
        <f>SUM(I416,I424,I430,I436)</f>
        <v>21803000</v>
      </c>
      <c r="J438" s="248"/>
      <c r="K438" s="172">
        <f>SUM(I438)</f>
        <v>21803000</v>
      </c>
    </row>
    <row r="439" spans="2:11">
      <c r="B439" s="191"/>
      <c r="C439" s="191"/>
      <c r="D439" s="197"/>
      <c r="E439" s="191"/>
      <c r="F439" s="191"/>
      <c r="G439" s="258" t="s">
        <v>512</v>
      </c>
      <c r="H439" s="360" t="s">
        <v>712</v>
      </c>
      <c r="I439" s="248"/>
      <c r="J439" s="248"/>
      <c r="K439" s="172"/>
    </row>
    <row r="440" spans="2:11">
      <c r="B440" s="191"/>
      <c r="C440" s="321"/>
      <c r="D440" s="197"/>
      <c r="E440" s="191"/>
      <c r="F440" s="191"/>
      <c r="G440" s="258"/>
      <c r="H440" s="152" t="s">
        <v>369</v>
      </c>
      <c r="I440" s="248">
        <v>21803000</v>
      </c>
      <c r="J440" s="248"/>
      <c r="K440" s="172">
        <f>SUM(I440:J440)</f>
        <v>21803000</v>
      </c>
    </row>
    <row r="441" spans="2:11" ht="25.5">
      <c r="B441" s="321"/>
      <c r="C441" s="192"/>
      <c r="D441" s="197"/>
      <c r="E441" s="191"/>
      <c r="F441" s="256"/>
      <c r="G441" s="191"/>
      <c r="H441" s="193" t="s">
        <v>488</v>
      </c>
      <c r="I441" s="248"/>
      <c r="J441" s="248"/>
      <c r="K441" s="172"/>
    </row>
    <row r="442" spans="2:11" ht="25.5">
      <c r="B442" s="191"/>
      <c r="C442" s="191"/>
      <c r="D442" s="197"/>
      <c r="E442" s="191"/>
      <c r="F442" s="191"/>
      <c r="G442" s="173"/>
      <c r="H442" s="193" t="s">
        <v>489</v>
      </c>
      <c r="I442" s="248"/>
      <c r="J442" s="172"/>
      <c r="K442" s="172"/>
    </row>
    <row r="443" spans="2:11">
      <c r="B443" s="191"/>
      <c r="C443" s="445">
        <v>5.04</v>
      </c>
      <c r="D443" s="197">
        <v>1301</v>
      </c>
      <c r="E443" s="191"/>
      <c r="F443" s="162"/>
      <c r="G443" s="191"/>
      <c r="H443" s="152" t="s">
        <v>491</v>
      </c>
      <c r="I443" s="232"/>
      <c r="J443" s="257"/>
      <c r="K443" s="194"/>
    </row>
    <row r="444" spans="2:11">
      <c r="B444" s="191"/>
      <c r="C444" s="191"/>
      <c r="D444" s="326" t="s">
        <v>490</v>
      </c>
      <c r="E444" s="191">
        <v>810</v>
      </c>
      <c r="F444" s="162"/>
      <c r="G444" s="191"/>
      <c r="H444" s="237" t="s">
        <v>372</v>
      </c>
      <c r="I444" s="194"/>
      <c r="J444" s="195"/>
      <c r="K444" s="194"/>
    </row>
    <row r="445" spans="2:11">
      <c r="B445" s="191"/>
      <c r="C445" s="191"/>
      <c r="D445" s="197"/>
      <c r="E445" s="191"/>
      <c r="F445" s="162">
        <v>128</v>
      </c>
      <c r="G445" s="401">
        <v>411</v>
      </c>
      <c r="H445" s="151" t="s">
        <v>492</v>
      </c>
      <c r="I445" s="194">
        <v>7776000</v>
      </c>
      <c r="J445" s="195"/>
      <c r="K445" s="194">
        <f t="shared" ref="K445:K458" si="4">SUM(I445:J445)</f>
        <v>7776000</v>
      </c>
    </row>
    <row r="446" spans="2:11">
      <c r="B446" s="191"/>
      <c r="C446" s="191"/>
      <c r="D446" s="256"/>
      <c r="E446" s="256"/>
      <c r="F446" s="162">
        <v>129</v>
      </c>
      <c r="G446" s="191">
        <v>412</v>
      </c>
      <c r="H446" s="151" t="s">
        <v>493</v>
      </c>
      <c r="I446" s="194">
        <v>1555200</v>
      </c>
      <c r="J446" s="195"/>
      <c r="K446" s="194">
        <f t="shared" si="4"/>
        <v>1555200</v>
      </c>
    </row>
    <row r="447" spans="2:11">
      <c r="B447" s="191"/>
      <c r="C447" s="191"/>
      <c r="D447" s="197"/>
      <c r="E447" s="191"/>
      <c r="F447" s="191">
        <v>130</v>
      </c>
      <c r="G447" s="191">
        <v>414</v>
      </c>
      <c r="H447" s="151" t="s">
        <v>713</v>
      </c>
      <c r="I447" s="194">
        <v>100000</v>
      </c>
      <c r="J447" s="194"/>
      <c r="K447" s="194">
        <f t="shared" si="4"/>
        <v>100000</v>
      </c>
    </row>
    <row r="448" spans="2:11">
      <c r="B448" s="191"/>
      <c r="C448" s="191"/>
      <c r="D448" s="197"/>
      <c r="E448" s="191"/>
      <c r="F448" s="358">
        <v>131</v>
      </c>
      <c r="G448" s="191">
        <v>415</v>
      </c>
      <c r="H448" s="151" t="s">
        <v>211</v>
      </c>
      <c r="I448" s="194">
        <v>800000</v>
      </c>
      <c r="J448" s="194"/>
      <c r="K448" s="194">
        <f t="shared" si="4"/>
        <v>800000</v>
      </c>
    </row>
    <row r="449" spans="2:11">
      <c r="B449" s="191"/>
      <c r="C449" s="191"/>
      <c r="D449" s="174"/>
      <c r="E449" s="173"/>
      <c r="F449" s="191">
        <v>132</v>
      </c>
      <c r="G449" s="191">
        <v>421</v>
      </c>
      <c r="H449" s="151" t="s">
        <v>115</v>
      </c>
      <c r="I449" s="194">
        <v>5905000</v>
      </c>
      <c r="J449" s="194"/>
      <c r="K449" s="194">
        <f t="shared" si="4"/>
        <v>5905000</v>
      </c>
    </row>
    <row r="450" spans="2:11">
      <c r="B450" s="191"/>
      <c r="C450" s="191"/>
      <c r="D450" s="174"/>
      <c r="E450" s="173"/>
      <c r="F450" s="191">
        <v>133</v>
      </c>
      <c r="G450" s="191">
        <v>422</v>
      </c>
      <c r="H450" s="151" t="s">
        <v>116</v>
      </c>
      <c r="I450" s="194">
        <v>50000</v>
      </c>
      <c r="J450" s="194"/>
      <c r="K450" s="194">
        <f t="shared" si="4"/>
        <v>50000</v>
      </c>
    </row>
    <row r="451" spans="2:11">
      <c r="B451" s="191"/>
      <c r="C451" s="191"/>
      <c r="D451" s="196"/>
      <c r="E451" s="191"/>
      <c r="F451" s="191">
        <v>134</v>
      </c>
      <c r="G451" s="191">
        <v>423</v>
      </c>
      <c r="H451" s="151" t="s">
        <v>117</v>
      </c>
      <c r="I451" s="194">
        <v>1635000</v>
      </c>
      <c r="J451" s="194"/>
      <c r="K451" s="194">
        <f t="shared" si="4"/>
        <v>1635000</v>
      </c>
    </row>
    <row r="452" spans="2:11">
      <c r="B452" s="191"/>
      <c r="C452" s="191"/>
      <c r="D452" s="152"/>
      <c r="E452" s="197"/>
      <c r="F452" s="191">
        <v>135</v>
      </c>
      <c r="G452" s="191">
        <v>424</v>
      </c>
      <c r="H452" s="151" t="s">
        <v>118</v>
      </c>
      <c r="I452" s="194">
        <v>380000</v>
      </c>
      <c r="J452" s="194"/>
      <c r="K452" s="194">
        <f t="shared" si="4"/>
        <v>380000</v>
      </c>
    </row>
    <row r="453" spans="2:11">
      <c r="B453" s="191"/>
      <c r="C453" s="173"/>
      <c r="D453" s="234"/>
      <c r="E453" s="147"/>
      <c r="F453" s="191">
        <v>136</v>
      </c>
      <c r="G453" s="191">
        <v>425</v>
      </c>
      <c r="H453" s="151" t="s">
        <v>212</v>
      </c>
      <c r="I453" s="194">
        <v>3600000</v>
      </c>
      <c r="J453" s="194"/>
      <c r="K453" s="194">
        <f t="shared" si="4"/>
        <v>3600000</v>
      </c>
    </row>
    <row r="454" spans="2:11">
      <c r="B454" s="191"/>
      <c r="C454" s="173"/>
      <c r="D454" s="234"/>
      <c r="E454" s="147"/>
      <c r="F454" s="191">
        <v>137</v>
      </c>
      <c r="G454" s="191">
        <v>426</v>
      </c>
      <c r="H454" s="151" t="s">
        <v>120</v>
      </c>
      <c r="I454" s="194">
        <v>10020000</v>
      </c>
      <c r="J454" s="194"/>
      <c r="K454" s="194">
        <f t="shared" si="4"/>
        <v>10020000</v>
      </c>
    </row>
    <row r="455" spans="2:11">
      <c r="B455" s="191"/>
      <c r="C455" s="191"/>
      <c r="D455" s="234"/>
      <c r="E455" s="147"/>
      <c r="F455" s="191">
        <v>138</v>
      </c>
      <c r="G455" s="191">
        <v>465</v>
      </c>
      <c r="H455" s="151" t="s">
        <v>128</v>
      </c>
      <c r="I455" s="194">
        <v>55000</v>
      </c>
      <c r="J455" s="194"/>
      <c r="K455" s="194">
        <f t="shared" si="4"/>
        <v>55000</v>
      </c>
    </row>
    <row r="456" spans="2:11">
      <c r="B456" s="191"/>
      <c r="C456" s="192"/>
      <c r="D456" s="234"/>
      <c r="E456" s="147"/>
      <c r="F456" s="191">
        <v>139</v>
      </c>
      <c r="G456" s="191">
        <v>482</v>
      </c>
      <c r="H456" s="151" t="s">
        <v>494</v>
      </c>
      <c r="I456" s="194">
        <v>550000</v>
      </c>
      <c r="J456" s="194"/>
      <c r="K456" s="194">
        <f t="shared" si="4"/>
        <v>550000</v>
      </c>
    </row>
    <row r="457" spans="2:11">
      <c r="B457" s="191"/>
      <c r="C457" s="191"/>
      <c r="D457" s="234"/>
      <c r="E457" s="147"/>
      <c r="F457" s="191">
        <v>140</v>
      </c>
      <c r="G457" s="191">
        <v>483</v>
      </c>
      <c r="H457" s="151" t="s">
        <v>710</v>
      </c>
      <c r="I457" s="194">
        <v>550000</v>
      </c>
      <c r="J457" s="195"/>
      <c r="K457" s="194">
        <f t="shared" si="4"/>
        <v>550000</v>
      </c>
    </row>
    <row r="458" spans="2:11">
      <c r="B458" s="256"/>
      <c r="C458" s="191"/>
      <c r="D458" s="234"/>
      <c r="E458" s="147"/>
      <c r="F458" s="191">
        <v>141</v>
      </c>
      <c r="G458" s="191">
        <v>512</v>
      </c>
      <c r="H458" s="151" t="s">
        <v>140</v>
      </c>
      <c r="I458" s="194">
        <v>1000000</v>
      </c>
      <c r="J458" s="194"/>
      <c r="K458" s="194">
        <f t="shared" si="4"/>
        <v>1000000</v>
      </c>
    </row>
    <row r="459" spans="2:11" ht="25.5">
      <c r="B459" s="191"/>
      <c r="C459" s="191"/>
      <c r="D459" s="234"/>
      <c r="E459" s="147"/>
      <c r="F459" s="191"/>
      <c r="G459" s="191"/>
      <c r="H459" s="152" t="s">
        <v>586</v>
      </c>
      <c r="I459" s="194"/>
      <c r="J459" s="195"/>
      <c r="K459" s="194"/>
    </row>
    <row r="460" spans="2:11">
      <c r="B460" s="191"/>
      <c r="C460" s="191"/>
      <c r="D460" s="234"/>
      <c r="E460" s="147"/>
      <c r="F460" s="191"/>
      <c r="G460" s="162">
        <v>1</v>
      </c>
      <c r="H460" s="189" t="s">
        <v>198</v>
      </c>
      <c r="I460" s="172">
        <f>SUM(I445:I458)</f>
        <v>33976200</v>
      </c>
      <c r="J460" s="195"/>
      <c r="K460" s="172">
        <f>SUM(I460)</f>
        <v>33976200</v>
      </c>
    </row>
    <row r="461" spans="2:11">
      <c r="B461" s="191"/>
      <c r="C461" s="191"/>
      <c r="D461" s="234"/>
      <c r="E461" s="147"/>
      <c r="F461" s="191"/>
      <c r="G461" s="258" t="s">
        <v>512</v>
      </c>
      <c r="H461" s="189" t="s">
        <v>323</v>
      </c>
      <c r="I461" s="248"/>
      <c r="J461" s="248"/>
      <c r="K461" s="172"/>
    </row>
    <row r="462" spans="2:11">
      <c r="B462" s="191"/>
      <c r="C462" s="321"/>
      <c r="D462" s="234"/>
      <c r="E462" s="147"/>
      <c r="F462" s="191"/>
      <c r="G462" s="162"/>
      <c r="H462" s="152" t="s">
        <v>495</v>
      </c>
      <c r="I462" s="248">
        <f>SUM(I460:I461)</f>
        <v>33976200</v>
      </c>
      <c r="J462" s="172"/>
      <c r="K462" s="172">
        <f>SUM(I462:J462)</f>
        <v>33976200</v>
      </c>
    </row>
    <row r="463" spans="2:11">
      <c r="B463" s="321"/>
      <c r="C463" s="191"/>
      <c r="D463" s="318"/>
      <c r="E463" s="147"/>
      <c r="F463" s="162"/>
      <c r="G463" s="191"/>
      <c r="H463" s="322" t="s">
        <v>587</v>
      </c>
      <c r="I463" s="172"/>
      <c r="J463" s="164"/>
      <c r="K463" s="172"/>
    </row>
    <row r="464" spans="2:11">
      <c r="B464" s="173"/>
      <c r="C464" s="191"/>
      <c r="D464" s="255"/>
      <c r="E464" s="255"/>
      <c r="F464" s="191"/>
      <c r="G464" s="162">
        <v>1</v>
      </c>
      <c r="H464" s="320" t="s">
        <v>198</v>
      </c>
      <c r="I464" s="172">
        <f>SUM(I462)</f>
        <v>33976200</v>
      </c>
      <c r="J464" s="172"/>
      <c r="K464" s="172">
        <f>SUM(I464)</f>
        <v>33976200</v>
      </c>
    </row>
    <row r="465" spans="2:11">
      <c r="B465" s="173"/>
      <c r="C465" s="191"/>
      <c r="D465" s="256"/>
      <c r="E465" s="256"/>
      <c r="F465" s="147"/>
      <c r="G465" s="258" t="s">
        <v>512</v>
      </c>
      <c r="H465" s="152" t="s">
        <v>712</v>
      </c>
      <c r="I465" s="172"/>
      <c r="J465" s="248"/>
      <c r="K465" s="172"/>
    </row>
    <row r="466" spans="2:11">
      <c r="B466" s="191"/>
      <c r="C466" s="191"/>
      <c r="D466" s="256"/>
      <c r="E466" s="256"/>
      <c r="F466" s="191"/>
      <c r="G466" s="191"/>
      <c r="H466" s="152" t="s">
        <v>375</v>
      </c>
      <c r="I466" s="172">
        <f>SUM(I462)</f>
        <v>33976200</v>
      </c>
      <c r="J466" s="164"/>
      <c r="K466" s="172">
        <f>SUM(K464,J465)</f>
        <v>33976200</v>
      </c>
    </row>
    <row r="467" spans="2:11">
      <c r="B467" s="191"/>
      <c r="C467" s="191"/>
      <c r="D467" s="256"/>
      <c r="E467" s="256"/>
      <c r="F467" s="162"/>
      <c r="G467" s="191"/>
      <c r="H467" s="372" t="s">
        <v>634</v>
      </c>
      <c r="I467" s="172">
        <f>SUM(I140,I150,I203,I222,I260,I276,I291,I311,I346,I357,I373,I393,I440,I466,I364)</f>
        <v>399178200</v>
      </c>
      <c r="J467" s="172"/>
      <c r="K467" s="172">
        <f>SUM(K140,K150,K203,K222,K260,K276,K291,K311,K346,K357,K373,K393,K440,K466,K364)</f>
        <v>399178200</v>
      </c>
    </row>
    <row r="468" spans="2:11">
      <c r="B468" s="191"/>
      <c r="C468" s="255"/>
      <c r="D468" s="197"/>
      <c r="E468" s="191"/>
      <c r="F468" s="191"/>
      <c r="G468" s="191"/>
      <c r="H468" s="152" t="s">
        <v>457</v>
      </c>
      <c r="I468" s="172">
        <f>SUM(I57,I467,I71)</f>
        <v>428619200</v>
      </c>
      <c r="J468" s="172"/>
      <c r="K468" s="172">
        <f>SUM(I468:J468)</f>
        <v>428619200</v>
      </c>
    </row>
    <row r="496" spans="1:1">
      <c r="A496" s="173"/>
    </row>
  </sheetData>
  <mergeCells count="38">
    <mergeCell ref="B2:K2"/>
    <mergeCell ref="B8:B9"/>
    <mergeCell ref="C8:C9"/>
    <mergeCell ref="E8:E9"/>
    <mergeCell ref="F8:F9"/>
    <mergeCell ref="G8:G9"/>
    <mergeCell ref="H35:H36"/>
    <mergeCell ref="I35:I36"/>
    <mergeCell ref="J35:J36"/>
    <mergeCell ref="K35:K36"/>
    <mergeCell ref="I8:I9"/>
    <mergeCell ref="J8:J9"/>
    <mergeCell ref="K8:K9"/>
    <mergeCell ref="H8:H9"/>
    <mergeCell ref="B35:B36"/>
    <mergeCell ref="C34:C35"/>
    <mergeCell ref="E35:E36"/>
    <mergeCell ref="F35:F36"/>
    <mergeCell ref="G35:G36"/>
    <mergeCell ref="H48:H49"/>
    <mergeCell ref="I48:I49"/>
    <mergeCell ref="J48:J49"/>
    <mergeCell ref="K48:K49"/>
    <mergeCell ref="B48:B49"/>
    <mergeCell ref="C47:C48"/>
    <mergeCell ref="E48:E49"/>
    <mergeCell ref="F48:F49"/>
    <mergeCell ref="G48:G49"/>
    <mergeCell ref="B130:B131"/>
    <mergeCell ref="C129:C130"/>
    <mergeCell ref="D130:D131"/>
    <mergeCell ref="E130:E131"/>
    <mergeCell ref="F130:F131"/>
    <mergeCell ref="K130:K131"/>
    <mergeCell ref="G130:G131"/>
    <mergeCell ref="H130:H131"/>
    <mergeCell ref="I130:I131"/>
    <mergeCell ref="J130:J131"/>
  </mergeCells>
  <pageMargins left="0.7" right="0.7" top="0.75" bottom="0.75" header="0.3" footer="0.3"/>
  <pageSetup orientation="landscape" r:id="rId1"/>
</worksheet>
</file>

<file path=xl/worksheets/sheet26.xml><?xml version="1.0" encoding="utf-8"?>
<worksheet xmlns="http://schemas.openxmlformats.org/spreadsheetml/2006/main" xmlns:r="http://schemas.openxmlformats.org/officeDocument/2006/relationships">
  <dimension ref="B2:L99"/>
  <sheetViews>
    <sheetView workbookViewId="0">
      <selection activeCell="Q4" sqref="Q4"/>
    </sheetView>
  </sheetViews>
  <sheetFormatPr defaultRowHeight="15"/>
  <cols>
    <col min="1" max="1" width="12.5703125" customWidth="1"/>
    <col min="2" max="2" width="16.140625" customWidth="1"/>
    <col min="3" max="3" width="6.42578125" customWidth="1"/>
    <col min="4" max="4" width="12.5703125" customWidth="1"/>
    <col min="5" max="5" width="13" customWidth="1"/>
    <col min="6" max="6" width="10.85546875" customWidth="1"/>
    <col min="7" max="7" width="9.85546875" customWidth="1"/>
    <col min="8" max="8" width="10.140625" customWidth="1"/>
    <col min="9" max="9" width="10" customWidth="1"/>
    <col min="10" max="10" width="11.28515625" customWidth="1"/>
    <col min="11" max="11" width="9.5703125" customWidth="1"/>
    <col min="12" max="12" width="10.7109375" customWidth="1"/>
  </cols>
  <sheetData>
    <row r="2" spans="2:12" ht="63.75" customHeight="1">
      <c r="B2" s="473" t="s">
        <v>724</v>
      </c>
      <c r="C2" s="474"/>
      <c r="D2" s="474"/>
      <c r="E2" s="474"/>
      <c r="F2" s="474"/>
      <c r="G2" s="474"/>
      <c r="H2" s="474"/>
      <c r="I2" s="474"/>
      <c r="J2" s="474"/>
      <c r="K2" s="474"/>
      <c r="L2" s="474"/>
    </row>
    <row r="3" spans="2:12" ht="15.75" thickBot="1"/>
    <row r="4" spans="2:12" ht="51.75" thickBot="1">
      <c r="B4" s="129" t="s">
        <v>376</v>
      </c>
      <c r="C4" s="130" t="s">
        <v>377</v>
      </c>
      <c r="D4" s="130" t="s">
        <v>378</v>
      </c>
      <c r="E4" s="130" t="s">
        <v>379</v>
      </c>
      <c r="F4" s="130" t="s">
        <v>689</v>
      </c>
      <c r="G4" s="130" t="s">
        <v>570</v>
      </c>
      <c r="H4" s="130" t="s">
        <v>690</v>
      </c>
      <c r="I4" s="130" t="s">
        <v>691</v>
      </c>
      <c r="J4" s="130" t="s">
        <v>103</v>
      </c>
      <c r="K4" s="130" t="s">
        <v>380</v>
      </c>
      <c r="L4" s="130" t="s">
        <v>381</v>
      </c>
    </row>
    <row r="5" spans="2:12" ht="15.75" thickBot="1">
      <c r="B5" s="53"/>
      <c r="C5" s="36"/>
      <c r="D5" s="36"/>
      <c r="E5" s="36"/>
      <c r="F5" s="36"/>
      <c r="G5" s="36"/>
      <c r="H5" s="36"/>
      <c r="I5" s="36"/>
      <c r="J5" s="36"/>
      <c r="K5" s="36"/>
      <c r="L5" s="36"/>
    </row>
    <row r="6" spans="2:12" ht="97.5" customHeight="1" thickBot="1">
      <c r="B6" s="501" t="s">
        <v>382</v>
      </c>
      <c r="C6" s="503" t="s">
        <v>455</v>
      </c>
      <c r="D6" s="131" t="s">
        <v>383</v>
      </c>
      <c r="E6" s="131" t="s">
        <v>384</v>
      </c>
      <c r="F6" s="132">
        <v>70</v>
      </c>
      <c r="G6" s="132">
        <v>80</v>
      </c>
      <c r="H6" s="132">
        <v>80</v>
      </c>
      <c r="I6" s="132">
        <v>80</v>
      </c>
      <c r="J6" s="166">
        <v>2000000</v>
      </c>
      <c r="K6" s="166"/>
      <c r="L6" s="166">
        <v>2000000</v>
      </c>
    </row>
    <row r="7" spans="2:12" ht="15.75" hidden="1" thickBot="1">
      <c r="B7" s="519"/>
      <c r="C7" s="520"/>
      <c r="D7" s="497"/>
      <c r="E7" s="131"/>
      <c r="F7" s="131"/>
      <c r="G7" s="131"/>
      <c r="H7" s="131"/>
      <c r="I7" s="131"/>
      <c r="J7" s="166"/>
      <c r="K7" s="166"/>
      <c r="L7" s="166"/>
    </row>
    <row r="8" spans="2:12" ht="15.75" hidden="1" thickBot="1">
      <c r="B8" s="519"/>
      <c r="C8" s="520"/>
      <c r="D8" s="498"/>
      <c r="E8" s="131"/>
      <c r="F8" s="131"/>
      <c r="G8" s="131"/>
      <c r="H8" s="131"/>
      <c r="I8" s="131"/>
      <c r="J8" s="166"/>
      <c r="K8" s="166"/>
      <c r="L8" s="166"/>
    </row>
    <row r="9" spans="2:12" ht="15.75" hidden="1" thickBot="1">
      <c r="B9" s="502"/>
      <c r="C9" s="504"/>
      <c r="D9" s="131"/>
      <c r="E9" s="131"/>
      <c r="F9" s="131"/>
      <c r="G9" s="131"/>
      <c r="H9" s="131"/>
      <c r="I9" s="131"/>
      <c r="J9" s="166"/>
      <c r="K9" s="166"/>
      <c r="L9" s="166"/>
    </row>
    <row r="10" spans="2:12" ht="232.5" customHeight="1" thickBot="1">
      <c r="B10" s="261" t="s">
        <v>386</v>
      </c>
      <c r="C10" s="262" t="s">
        <v>513</v>
      </c>
      <c r="D10" s="131" t="s">
        <v>387</v>
      </c>
      <c r="E10" s="131" t="s">
        <v>388</v>
      </c>
      <c r="F10" s="132">
        <v>1</v>
      </c>
      <c r="G10" s="132">
        <v>3</v>
      </c>
      <c r="H10" s="132">
        <v>3</v>
      </c>
      <c r="I10" s="132">
        <v>3</v>
      </c>
      <c r="J10" s="166">
        <v>37000000</v>
      </c>
      <c r="K10" s="166"/>
      <c r="L10" s="166">
        <v>37000000</v>
      </c>
    </row>
    <row r="11" spans="2:12" ht="30" customHeight="1" thickBot="1">
      <c r="B11" s="263" t="s">
        <v>253</v>
      </c>
      <c r="C11" s="264">
        <v>2</v>
      </c>
      <c r="D11" s="212"/>
      <c r="E11" s="212"/>
      <c r="F11" s="213"/>
      <c r="G11" s="213"/>
      <c r="H11" s="213"/>
      <c r="I11" s="213"/>
      <c r="J11" s="167">
        <v>8000000</v>
      </c>
      <c r="K11" s="167"/>
      <c r="L11" s="168">
        <v>8000000</v>
      </c>
    </row>
    <row r="12" spans="2:12" ht="51.75" thickBot="1">
      <c r="B12" s="201" t="s">
        <v>255</v>
      </c>
      <c r="C12" s="202">
        <v>3</v>
      </c>
      <c r="D12" s="36"/>
      <c r="E12" s="36"/>
      <c r="F12" s="36"/>
      <c r="G12" s="36"/>
      <c r="H12" s="36"/>
      <c r="I12" s="36"/>
      <c r="J12" s="137">
        <v>2000000</v>
      </c>
      <c r="K12" s="137"/>
      <c r="L12" s="168">
        <v>2000000</v>
      </c>
    </row>
    <row r="13" spans="2:12" ht="15.75" thickBot="1">
      <c r="B13" s="201" t="s">
        <v>257</v>
      </c>
      <c r="C13" s="202">
        <v>4</v>
      </c>
      <c r="D13" s="36"/>
      <c r="E13" s="36"/>
      <c r="F13" s="36"/>
      <c r="G13" s="36"/>
      <c r="H13" s="36"/>
      <c r="I13" s="36"/>
      <c r="J13" s="137">
        <v>2000000</v>
      </c>
      <c r="K13" s="137"/>
      <c r="L13" s="168">
        <v>2000000</v>
      </c>
    </row>
    <row r="14" spans="2:12" ht="39" thickBot="1">
      <c r="B14" s="201" t="s">
        <v>259</v>
      </c>
      <c r="C14" s="202">
        <v>8</v>
      </c>
      <c r="D14" s="36"/>
      <c r="E14" s="36"/>
      <c r="F14" s="36"/>
      <c r="G14" s="36"/>
      <c r="H14" s="36"/>
      <c r="I14" s="36"/>
      <c r="J14" s="266">
        <v>3000000</v>
      </c>
      <c r="K14" s="265"/>
      <c r="L14" s="168">
        <v>3000000</v>
      </c>
    </row>
    <row r="15" spans="2:12" ht="51.75" thickBot="1">
      <c r="B15" s="201" t="s">
        <v>514</v>
      </c>
      <c r="C15" s="202"/>
      <c r="D15" s="36"/>
      <c r="E15" s="36"/>
      <c r="F15" s="36"/>
      <c r="G15" s="36"/>
      <c r="H15" s="36"/>
      <c r="I15" s="36"/>
      <c r="J15" s="137">
        <v>5000000</v>
      </c>
      <c r="K15" s="137"/>
      <c r="L15" s="168">
        <v>5000000</v>
      </c>
    </row>
    <row r="16" spans="2:12" ht="26.25" thickBot="1">
      <c r="B16" s="201" t="s">
        <v>265</v>
      </c>
      <c r="C16" s="202">
        <v>9</v>
      </c>
      <c r="D16" s="36"/>
      <c r="E16" s="36"/>
      <c r="F16" s="36"/>
      <c r="G16" s="36"/>
      <c r="H16" s="36"/>
      <c r="I16" s="36"/>
      <c r="J16" s="137"/>
      <c r="K16" s="137"/>
      <c r="L16" s="168"/>
    </row>
    <row r="17" spans="2:12" ht="26.25" thickBot="1">
      <c r="B17" s="201" t="s">
        <v>515</v>
      </c>
      <c r="C17" s="202"/>
      <c r="D17" s="36"/>
      <c r="E17" s="36"/>
      <c r="F17" s="36"/>
      <c r="G17" s="36"/>
      <c r="H17" s="36"/>
      <c r="I17" s="36"/>
      <c r="J17" s="137">
        <v>5000000</v>
      </c>
      <c r="K17" s="137"/>
      <c r="L17" s="168">
        <v>5000000</v>
      </c>
    </row>
    <row r="18" spans="2:12" ht="15.75" thickBot="1">
      <c r="B18" s="304" t="s">
        <v>580</v>
      </c>
      <c r="C18" s="202"/>
      <c r="D18" s="36"/>
      <c r="E18" s="36"/>
      <c r="F18" s="36"/>
      <c r="G18" s="36"/>
      <c r="H18" s="36"/>
      <c r="I18" s="36"/>
      <c r="J18" s="137"/>
      <c r="K18" s="137"/>
      <c r="L18" s="168"/>
    </row>
    <row r="19" spans="2:12" ht="15.75" thickBot="1">
      <c r="B19" s="361"/>
      <c r="C19" s="202"/>
      <c r="D19" s="36"/>
      <c r="E19" s="36"/>
      <c r="F19" s="36"/>
      <c r="G19" s="36"/>
      <c r="H19" s="36"/>
      <c r="I19" s="36"/>
      <c r="J19" s="137"/>
      <c r="K19" s="137"/>
      <c r="L19" s="168"/>
    </row>
    <row r="20" spans="2:12" ht="99.75" customHeight="1" thickBot="1">
      <c r="B20" s="201" t="s">
        <v>389</v>
      </c>
      <c r="C20" s="202">
        <v>1</v>
      </c>
      <c r="D20" s="36" t="s">
        <v>390</v>
      </c>
      <c r="E20" s="36" t="s">
        <v>391</v>
      </c>
      <c r="F20" s="127">
        <v>10</v>
      </c>
      <c r="G20" s="127">
        <v>12</v>
      </c>
      <c r="H20" s="127">
        <v>14</v>
      </c>
      <c r="I20" s="127">
        <v>16</v>
      </c>
      <c r="J20" s="137">
        <v>12000000</v>
      </c>
      <c r="K20" s="137"/>
      <c r="L20" s="168">
        <v>12000000</v>
      </c>
    </row>
    <row r="21" spans="2:12" ht="85.5" customHeight="1">
      <c r="B21" s="501" t="s">
        <v>392</v>
      </c>
      <c r="C21" s="501">
        <v>1501</v>
      </c>
      <c r="D21" s="497" t="s">
        <v>393</v>
      </c>
      <c r="E21" s="505" t="s">
        <v>394</v>
      </c>
      <c r="F21" s="497"/>
      <c r="G21" s="497"/>
      <c r="H21" s="497"/>
      <c r="I21" s="497"/>
      <c r="J21" s="499">
        <v>15000000</v>
      </c>
      <c r="K21" s="499"/>
      <c r="L21" s="499">
        <v>15000000</v>
      </c>
    </row>
    <row r="22" spans="2:12" ht="19.5" customHeight="1" thickBot="1">
      <c r="B22" s="502"/>
      <c r="C22" s="502"/>
      <c r="D22" s="498"/>
      <c r="E22" s="506"/>
      <c r="F22" s="498"/>
      <c r="G22" s="498"/>
      <c r="H22" s="498"/>
      <c r="I22" s="498"/>
      <c r="J22" s="500"/>
      <c r="K22" s="500"/>
      <c r="L22" s="500"/>
    </row>
    <row r="23" spans="2:12" ht="42" customHeight="1" thickBot="1">
      <c r="B23" s="417" t="s">
        <v>700</v>
      </c>
      <c r="C23" s="418"/>
      <c r="D23" s="419"/>
      <c r="E23" s="420"/>
      <c r="F23" s="419"/>
      <c r="G23" s="419"/>
      <c r="H23" s="419"/>
      <c r="I23" s="419"/>
      <c r="J23" s="421">
        <v>2500000</v>
      </c>
      <c r="K23" s="421"/>
      <c r="L23" s="421">
        <v>2500000</v>
      </c>
    </row>
    <row r="24" spans="2:12" ht="39" thickBot="1">
      <c r="B24" s="263" t="s">
        <v>516</v>
      </c>
      <c r="C24" s="128"/>
      <c r="D24" s="36"/>
      <c r="E24" s="36"/>
      <c r="F24" s="36"/>
      <c r="G24" s="36"/>
      <c r="H24" s="36"/>
      <c r="I24" s="36"/>
      <c r="J24" s="137">
        <v>4000000</v>
      </c>
      <c r="K24" s="137"/>
      <c r="L24" s="137">
        <v>4000000</v>
      </c>
    </row>
    <row r="25" spans="2:12" ht="27" thickBot="1">
      <c r="B25" s="267" t="s">
        <v>517</v>
      </c>
      <c r="C25" s="264"/>
      <c r="D25" s="36"/>
      <c r="E25" s="36"/>
      <c r="F25" s="36"/>
      <c r="G25" s="36"/>
      <c r="H25" s="36"/>
      <c r="I25" s="36"/>
      <c r="J25" s="137">
        <v>3500000</v>
      </c>
      <c r="K25" s="137"/>
      <c r="L25" s="137">
        <v>3500000</v>
      </c>
    </row>
    <row r="26" spans="2:12" ht="15.75" hidden="1" customHeight="1" thickBot="1">
      <c r="B26" s="201"/>
      <c r="C26" s="202"/>
      <c r="D26" s="201"/>
      <c r="E26" s="203"/>
      <c r="F26" s="201"/>
      <c r="G26" s="201"/>
      <c r="H26" s="201"/>
      <c r="I26" s="201"/>
      <c r="J26" s="201"/>
      <c r="K26" s="201"/>
      <c r="L26" s="201"/>
    </row>
    <row r="27" spans="2:12" ht="29.25" customHeight="1" thickBot="1">
      <c r="B27" s="312" t="s">
        <v>563</v>
      </c>
      <c r="C27" s="313"/>
      <c r="D27" s="312"/>
      <c r="E27" s="314"/>
      <c r="F27" s="312"/>
      <c r="G27" s="312"/>
      <c r="H27" s="312"/>
      <c r="I27" s="312"/>
      <c r="J27" s="315">
        <v>5000000</v>
      </c>
      <c r="K27" s="312"/>
      <c r="L27" s="316">
        <v>5000000</v>
      </c>
    </row>
    <row r="28" spans="2:12" ht="119.25" customHeight="1">
      <c r="B28" s="501" t="s">
        <v>395</v>
      </c>
      <c r="C28" s="503" t="s">
        <v>508</v>
      </c>
      <c r="D28" s="497" t="s">
        <v>396</v>
      </c>
      <c r="E28" s="530" t="s">
        <v>397</v>
      </c>
      <c r="F28" s="497">
        <v>1</v>
      </c>
      <c r="G28" s="497">
        <v>1</v>
      </c>
      <c r="H28" s="497">
        <v>1</v>
      </c>
      <c r="I28" s="497">
        <v>1</v>
      </c>
      <c r="J28" s="499">
        <v>5000000</v>
      </c>
      <c r="K28" s="499"/>
      <c r="L28" s="499">
        <v>5000000</v>
      </c>
    </row>
    <row r="29" spans="2:12" ht="15.75" thickBot="1">
      <c r="B29" s="502"/>
      <c r="C29" s="504"/>
      <c r="D29" s="498"/>
      <c r="E29" s="531"/>
      <c r="F29" s="498"/>
      <c r="G29" s="498"/>
      <c r="H29" s="498"/>
      <c r="I29" s="498"/>
      <c r="J29" s="500"/>
      <c r="K29" s="500"/>
      <c r="L29" s="500"/>
    </row>
    <row r="30" spans="2:12" ht="137.25" customHeight="1">
      <c r="B30" s="507" t="s">
        <v>398</v>
      </c>
      <c r="C30" s="511" t="s">
        <v>455</v>
      </c>
      <c r="D30" s="507" t="s">
        <v>399</v>
      </c>
      <c r="E30" s="528" t="s">
        <v>400</v>
      </c>
      <c r="F30" s="507">
        <v>4</v>
      </c>
      <c r="G30" s="507">
        <v>4</v>
      </c>
      <c r="H30" s="507">
        <v>4</v>
      </c>
      <c r="I30" s="507">
        <v>5</v>
      </c>
      <c r="J30" s="509">
        <v>5000000</v>
      </c>
      <c r="K30" s="509"/>
      <c r="L30" s="509">
        <v>5000000</v>
      </c>
    </row>
    <row r="31" spans="2:12" ht="15.75" thickBot="1">
      <c r="B31" s="508"/>
      <c r="C31" s="512"/>
      <c r="D31" s="508"/>
      <c r="E31" s="529"/>
      <c r="F31" s="508"/>
      <c r="G31" s="508"/>
      <c r="H31" s="508"/>
      <c r="I31" s="508"/>
      <c r="J31" s="510"/>
      <c r="K31" s="510"/>
      <c r="L31" s="510"/>
    </row>
    <row r="32" spans="2:12" ht="123.75" customHeight="1">
      <c r="B32" s="501" t="s">
        <v>401</v>
      </c>
      <c r="C32" s="503" t="s">
        <v>509</v>
      </c>
      <c r="D32" s="497" t="s">
        <v>402</v>
      </c>
      <c r="E32" s="505" t="s">
        <v>403</v>
      </c>
      <c r="F32" s="497">
        <v>0.17</v>
      </c>
      <c r="G32" s="497">
        <v>0.17</v>
      </c>
      <c r="H32" s="497">
        <v>0.5</v>
      </c>
      <c r="I32" s="497">
        <v>0.5</v>
      </c>
      <c r="J32" s="499">
        <v>1000000</v>
      </c>
      <c r="K32" s="499"/>
      <c r="L32" s="499">
        <v>1000000</v>
      </c>
    </row>
    <row r="33" spans="2:12" ht="15.75" thickBot="1">
      <c r="B33" s="502"/>
      <c r="C33" s="504"/>
      <c r="D33" s="498"/>
      <c r="E33" s="506"/>
      <c r="F33" s="498"/>
      <c r="G33" s="498"/>
      <c r="H33" s="498"/>
      <c r="I33" s="498"/>
      <c r="J33" s="500"/>
      <c r="K33" s="500"/>
      <c r="L33" s="500"/>
    </row>
    <row r="34" spans="2:12" ht="128.25" customHeight="1">
      <c r="B34" s="507" t="s">
        <v>404</v>
      </c>
      <c r="C34" s="511" t="s">
        <v>455</v>
      </c>
      <c r="D34" s="507" t="s">
        <v>405</v>
      </c>
      <c r="E34" s="513" t="s">
        <v>406</v>
      </c>
      <c r="F34" s="507">
        <v>1</v>
      </c>
      <c r="G34" s="507">
        <v>1</v>
      </c>
      <c r="H34" s="507">
        <v>1</v>
      </c>
      <c r="I34" s="507">
        <v>1</v>
      </c>
      <c r="J34" s="509">
        <v>1000000</v>
      </c>
      <c r="K34" s="509"/>
      <c r="L34" s="509">
        <v>1000000</v>
      </c>
    </row>
    <row r="35" spans="2:12" ht="15.75" thickBot="1">
      <c r="B35" s="508"/>
      <c r="C35" s="512"/>
      <c r="D35" s="508"/>
      <c r="E35" s="514"/>
      <c r="F35" s="508"/>
      <c r="G35" s="508"/>
      <c r="H35" s="508"/>
      <c r="I35" s="508"/>
      <c r="J35" s="510"/>
      <c r="K35" s="510"/>
      <c r="L35" s="510"/>
    </row>
    <row r="36" spans="2:12" ht="88.5" customHeight="1" thickBot="1">
      <c r="B36" s="133" t="s">
        <v>407</v>
      </c>
      <c r="C36" s="269" t="s">
        <v>518</v>
      </c>
      <c r="D36" s="131" t="s">
        <v>408</v>
      </c>
      <c r="E36" s="131" t="s">
        <v>409</v>
      </c>
      <c r="F36" s="132">
        <v>62</v>
      </c>
      <c r="G36" s="132">
        <v>62</v>
      </c>
      <c r="H36" s="132">
        <v>62</v>
      </c>
      <c r="I36" s="132">
        <v>62</v>
      </c>
      <c r="J36" s="166">
        <v>48000000</v>
      </c>
      <c r="K36" s="166"/>
      <c r="L36" s="166">
        <v>48000000</v>
      </c>
    </row>
    <row r="37" spans="2:12" ht="96.75" customHeight="1" thickBot="1">
      <c r="B37" s="273" t="s">
        <v>274</v>
      </c>
      <c r="C37" s="270" t="s">
        <v>579</v>
      </c>
      <c r="D37" s="36" t="s">
        <v>408</v>
      </c>
      <c r="E37" s="36" t="s">
        <v>410</v>
      </c>
      <c r="F37" s="127">
        <v>40</v>
      </c>
      <c r="G37" s="127">
        <v>20</v>
      </c>
      <c r="H37" s="127">
        <v>10</v>
      </c>
      <c r="I37" s="127">
        <v>10</v>
      </c>
      <c r="J37" s="167">
        <v>45000000</v>
      </c>
      <c r="K37" s="167"/>
      <c r="L37" s="167">
        <v>45000000</v>
      </c>
    </row>
    <row r="38" spans="2:12" ht="51.75" thickBot="1">
      <c r="B38" s="225" t="s">
        <v>519</v>
      </c>
      <c r="C38" s="270" t="s">
        <v>527</v>
      </c>
      <c r="D38" s="36"/>
      <c r="E38" s="36"/>
      <c r="F38" s="36"/>
      <c r="G38" s="36"/>
      <c r="H38" s="36"/>
      <c r="I38" s="36"/>
      <c r="J38" s="137"/>
      <c r="K38" s="137"/>
      <c r="L38" s="137"/>
    </row>
    <row r="39" spans="2:12" ht="64.5" thickBot="1">
      <c r="B39" s="225" t="s">
        <v>520</v>
      </c>
      <c r="C39" s="270" t="s">
        <v>588</v>
      </c>
      <c r="D39" s="36"/>
      <c r="E39" s="36"/>
      <c r="F39" s="36"/>
      <c r="G39" s="36"/>
      <c r="H39" s="36"/>
      <c r="I39" s="36"/>
      <c r="J39" s="137">
        <v>3000000</v>
      </c>
      <c r="K39" s="137"/>
      <c r="L39" s="137">
        <v>3000000</v>
      </c>
    </row>
    <row r="40" spans="2:12" ht="139.5" customHeight="1">
      <c r="B40" s="501" t="s">
        <v>412</v>
      </c>
      <c r="C40" s="503">
        <v>2001</v>
      </c>
      <c r="D40" s="497" t="s">
        <v>413</v>
      </c>
      <c r="E40" s="505" t="s">
        <v>414</v>
      </c>
      <c r="F40" s="497">
        <v>80</v>
      </c>
      <c r="G40" s="497">
        <v>100</v>
      </c>
      <c r="H40" s="497">
        <v>100</v>
      </c>
      <c r="I40" s="497">
        <v>100</v>
      </c>
      <c r="J40" s="499">
        <v>41102000</v>
      </c>
      <c r="K40" s="499"/>
      <c r="L40" s="499">
        <v>41102000</v>
      </c>
    </row>
    <row r="41" spans="2:12" ht="15.75" thickBot="1">
      <c r="B41" s="502"/>
      <c r="C41" s="504"/>
      <c r="D41" s="498"/>
      <c r="E41" s="506"/>
      <c r="F41" s="498"/>
      <c r="G41" s="498"/>
      <c r="H41" s="498"/>
      <c r="I41" s="498"/>
      <c r="J41" s="500"/>
      <c r="K41" s="500"/>
      <c r="L41" s="500"/>
    </row>
    <row r="42" spans="2:12" ht="84" customHeight="1">
      <c r="B42" s="507" t="s">
        <v>180</v>
      </c>
      <c r="C42" s="511" t="s">
        <v>455</v>
      </c>
      <c r="D42" s="507" t="s">
        <v>415</v>
      </c>
      <c r="E42" s="513" t="s">
        <v>416</v>
      </c>
      <c r="F42" s="507"/>
      <c r="G42" s="507"/>
      <c r="H42" s="507"/>
      <c r="I42" s="507"/>
      <c r="J42" s="509">
        <v>41102000</v>
      </c>
      <c r="K42" s="509"/>
      <c r="L42" s="509">
        <v>41102000</v>
      </c>
    </row>
    <row r="43" spans="2:12" ht="84" customHeight="1">
      <c r="B43" s="524"/>
      <c r="C43" s="526"/>
      <c r="D43" s="524"/>
      <c r="E43" s="527"/>
      <c r="F43" s="524"/>
      <c r="G43" s="524"/>
      <c r="H43" s="524"/>
      <c r="I43" s="524"/>
      <c r="J43" s="525"/>
      <c r="K43" s="525"/>
      <c r="L43" s="525"/>
    </row>
    <row r="44" spans="2:12" ht="84" customHeight="1">
      <c r="B44" s="524"/>
      <c r="C44" s="526"/>
      <c r="D44" s="524"/>
      <c r="E44" s="527"/>
      <c r="F44" s="524"/>
      <c r="G44" s="524"/>
      <c r="H44" s="524"/>
      <c r="I44" s="524"/>
      <c r="J44" s="525"/>
      <c r="K44" s="525"/>
      <c r="L44" s="525"/>
    </row>
    <row r="45" spans="2:12" ht="15.75" thickBot="1">
      <c r="B45" s="508"/>
      <c r="C45" s="512"/>
      <c r="D45" s="508"/>
      <c r="E45" s="514"/>
      <c r="F45" s="508"/>
      <c r="G45" s="508"/>
      <c r="H45" s="508"/>
      <c r="I45" s="508"/>
      <c r="J45" s="510"/>
      <c r="K45" s="510"/>
      <c r="L45" s="510"/>
    </row>
    <row r="46" spans="2:12" ht="15.75" thickBot="1">
      <c r="B46" s="312"/>
      <c r="C46" s="345"/>
      <c r="D46" s="312"/>
      <c r="E46" s="314"/>
      <c r="F46" s="312"/>
      <c r="G46" s="312"/>
      <c r="H46" s="312"/>
      <c r="I46" s="312"/>
      <c r="J46" s="315"/>
      <c r="K46" s="315"/>
      <c r="L46" s="315"/>
    </row>
    <row r="47" spans="2:12" ht="90.75" customHeight="1">
      <c r="B47" s="501" t="s">
        <v>417</v>
      </c>
      <c r="C47" s="503">
        <v>2002</v>
      </c>
      <c r="D47" s="497" t="s">
        <v>418</v>
      </c>
      <c r="E47" s="505" t="s">
        <v>419</v>
      </c>
      <c r="F47" s="497"/>
      <c r="G47" s="497"/>
      <c r="H47" s="497"/>
      <c r="I47" s="497"/>
      <c r="J47" s="499">
        <v>39152000</v>
      </c>
      <c r="K47" s="499"/>
      <c r="L47" s="499">
        <v>39152000</v>
      </c>
    </row>
    <row r="48" spans="2:12" ht="15.75" thickBot="1">
      <c r="B48" s="502"/>
      <c r="C48" s="504"/>
      <c r="D48" s="498"/>
      <c r="E48" s="506"/>
      <c r="F48" s="498"/>
      <c r="G48" s="498"/>
      <c r="H48" s="498"/>
      <c r="I48" s="498"/>
      <c r="J48" s="500"/>
      <c r="K48" s="500"/>
      <c r="L48" s="500"/>
    </row>
    <row r="49" spans="2:12" ht="103.5" customHeight="1">
      <c r="B49" s="507" t="s">
        <v>327</v>
      </c>
      <c r="C49" s="515" t="s">
        <v>455</v>
      </c>
      <c r="D49" s="507" t="s">
        <v>420</v>
      </c>
      <c r="E49" s="513" t="s">
        <v>421</v>
      </c>
      <c r="F49" s="507">
        <v>17</v>
      </c>
      <c r="G49" s="507">
        <v>17</v>
      </c>
      <c r="H49" s="507">
        <v>17</v>
      </c>
      <c r="I49" s="507">
        <v>17</v>
      </c>
      <c r="J49" s="509">
        <v>39152000</v>
      </c>
      <c r="K49" s="509"/>
      <c r="L49" s="509">
        <v>39152000</v>
      </c>
    </row>
    <row r="50" spans="2:12" ht="15.75" thickBot="1">
      <c r="B50" s="508"/>
      <c r="C50" s="516"/>
      <c r="D50" s="508"/>
      <c r="E50" s="514"/>
      <c r="F50" s="508"/>
      <c r="G50" s="508"/>
      <c r="H50" s="508"/>
      <c r="I50" s="508"/>
      <c r="J50" s="510"/>
      <c r="K50" s="510"/>
      <c r="L50" s="510"/>
    </row>
    <row r="51" spans="2:12" ht="111.75" customHeight="1">
      <c r="B51" s="501" t="s">
        <v>422</v>
      </c>
      <c r="C51" s="503" t="s">
        <v>510</v>
      </c>
      <c r="D51" s="497" t="s">
        <v>423</v>
      </c>
      <c r="E51" s="521" t="s">
        <v>424</v>
      </c>
      <c r="F51" s="497">
        <v>620</v>
      </c>
      <c r="G51" s="497">
        <v>590</v>
      </c>
      <c r="H51" s="497">
        <v>550</v>
      </c>
      <c r="I51" s="497">
        <v>545</v>
      </c>
      <c r="J51" s="499">
        <v>22000000</v>
      </c>
      <c r="K51" s="499"/>
      <c r="L51" s="499">
        <v>22000000</v>
      </c>
    </row>
    <row r="52" spans="2:12">
      <c r="B52" s="519"/>
      <c r="C52" s="520"/>
      <c r="D52" s="517"/>
      <c r="E52" s="522"/>
      <c r="F52" s="517"/>
      <c r="G52" s="517"/>
      <c r="H52" s="517"/>
      <c r="I52" s="517"/>
      <c r="J52" s="518"/>
      <c r="K52" s="518"/>
      <c r="L52" s="518"/>
    </row>
    <row r="53" spans="2:12" ht="15.75" thickBot="1">
      <c r="B53" s="502"/>
      <c r="C53" s="504"/>
      <c r="D53" s="498"/>
      <c r="E53" s="523"/>
      <c r="F53" s="498"/>
      <c r="G53" s="498"/>
      <c r="H53" s="498"/>
      <c r="I53" s="498"/>
      <c r="J53" s="500"/>
      <c r="K53" s="500"/>
      <c r="L53" s="500"/>
    </row>
    <row r="54" spans="2:12" ht="65.25" customHeight="1" thickBot="1">
      <c r="B54" s="263" t="s">
        <v>425</v>
      </c>
      <c r="C54" s="272" t="s">
        <v>456</v>
      </c>
      <c r="D54" s="263" t="s">
        <v>426</v>
      </c>
      <c r="E54" s="212" t="s">
        <v>427</v>
      </c>
      <c r="F54" s="36">
        <v>620</v>
      </c>
      <c r="G54" s="36">
        <v>590</v>
      </c>
      <c r="H54" s="36">
        <v>550</v>
      </c>
      <c r="I54" s="36">
        <v>545</v>
      </c>
      <c r="J54" s="137">
        <v>7500000</v>
      </c>
      <c r="K54" s="137"/>
      <c r="L54" s="137">
        <v>7500000</v>
      </c>
    </row>
    <row r="55" spans="2:12" ht="65.25" customHeight="1" thickBot="1">
      <c r="B55" s="222" t="s">
        <v>521</v>
      </c>
      <c r="C55" s="277" t="s">
        <v>524</v>
      </c>
      <c r="D55" s="221"/>
      <c r="E55" s="278"/>
      <c r="F55" s="279"/>
      <c r="G55" s="279"/>
      <c r="H55" s="279"/>
      <c r="I55" s="279"/>
      <c r="J55" s="280">
        <v>3500000</v>
      </c>
      <c r="K55" s="280"/>
      <c r="L55" s="280">
        <v>3500000</v>
      </c>
    </row>
    <row r="56" spans="2:12" ht="65.25" customHeight="1" thickBot="1">
      <c r="B56" s="304" t="s">
        <v>577</v>
      </c>
      <c r="C56" s="453" t="s">
        <v>526</v>
      </c>
      <c r="D56" s="451" t="s">
        <v>722</v>
      </c>
      <c r="E56" s="278" t="s">
        <v>578</v>
      </c>
      <c r="F56" s="452">
        <v>0</v>
      </c>
      <c r="G56" s="452">
        <v>100</v>
      </c>
      <c r="H56" s="452">
        <v>150</v>
      </c>
      <c r="I56" s="452">
        <v>200</v>
      </c>
      <c r="J56" s="454"/>
      <c r="K56" s="454"/>
      <c r="L56" s="454"/>
    </row>
    <row r="57" spans="2:12" ht="223.5" customHeight="1" thickBot="1">
      <c r="B57" s="222" t="s">
        <v>343</v>
      </c>
      <c r="C57" s="274" t="s">
        <v>522</v>
      </c>
      <c r="D57" s="221" t="s">
        <v>428</v>
      </c>
      <c r="E57" s="224" t="s">
        <v>429</v>
      </c>
      <c r="F57" s="221">
        <v>820</v>
      </c>
      <c r="G57" s="221">
        <v>650</v>
      </c>
      <c r="H57" s="221">
        <v>550</v>
      </c>
      <c r="I57" s="221">
        <v>500</v>
      </c>
      <c r="J57" s="223">
        <v>6000000</v>
      </c>
      <c r="K57" s="223"/>
      <c r="L57" s="223">
        <v>6000000</v>
      </c>
    </row>
    <row r="58" spans="2:12" ht="15.75" thickBot="1">
      <c r="B58" s="53" t="s">
        <v>153</v>
      </c>
      <c r="C58" s="275" t="s">
        <v>523</v>
      </c>
      <c r="D58" s="263"/>
      <c r="E58" s="212"/>
      <c r="F58" s="212"/>
      <c r="G58" s="212"/>
      <c r="H58" s="212"/>
      <c r="I58" s="212"/>
      <c r="J58" s="276">
        <v>5000000</v>
      </c>
      <c r="K58" s="276"/>
      <c r="L58" s="276">
        <v>5000000</v>
      </c>
    </row>
    <row r="59" spans="2:12" ht="72" customHeight="1">
      <c r="B59" s="501" t="s">
        <v>430</v>
      </c>
      <c r="C59" s="503">
        <v>1801</v>
      </c>
      <c r="D59" s="497" t="s">
        <v>431</v>
      </c>
      <c r="E59" s="505" t="s">
        <v>432</v>
      </c>
      <c r="F59" s="497">
        <v>40</v>
      </c>
      <c r="G59" s="497">
        <v>20</v>
      </c>
      <c r="H59" s="497">
        <v>10</v>
      </c>
      <c r="I59" s="497">
        <v>0</v>
      </c>
      <c r="J59" s="499">
        <v>15000000</v>
      </c>
      <c r="K59" s="499"/>
      <c r="L59" s="499">
        <v>15000000</v>
      </c>
    </row>
    <row r="60" spans="2:12" ht="15.75" thickBot="1">
      <c r="B60" s="502"/>
      <c r="C60" s="504"/>
      <c r="D60" s="498"/>
      <c r="E60" s="506"/>
      <c r="F60" s="498"/>
      <c r="G60" s="498"/>
      <c r="H60" s="498"/>
      <c r="I60" s="498"/>
      <c r="J60" s="500"/>
      <c r="K60" s="500"/>
      <c r="L60" s="500"/>
    </row>
    <row r="61" spans="2:12" ht="123.75" customHeight="1">
      <c r="B61" s="507" t="s">
        <v>359</v>
      </c>
      <c r="C61" s="515" t="s">
        <v>525</v>
      </c>
      <c r="D61" s="507" t="s">
        <v>433</v>
      </c>
      <c r="E61" s="513" t="s">
        <v>434</v>
      </c>
      <c r="F61" s="513">
        <v>0.18</v>
      </c>
      <c r="G61" s="513">
        <v>0.18</v>
      </c>
      <c r="H61" s="513">
        <v>1</v>
      </c>
      <c r="I61" s="513">
        <v>1</v>
      </c>
      <c r="J61" s="509">
        <v>15000000</v>
      </c>
      <c r="K61" s="509"/>
      <c r="L61" s="509">
        <v>15000000</v>
      </c>
    </row>
    <row r="62" spans="2:12" ht="15.75" thickBot="1">
      <c r="B62" s="508"/>
      <c r="C62" s="516"/>
      <c r="D62" s="508"/>
      <c r="E62" s="514"/>
      <c r="F62" s="514"/>
      <c r="G62" s="514"/>
      <c r="H62" s="514"/>
      <c r="I62" s="514"/>
      <c r="J62" s="510"/>
      <c r="K62" s="510"/>
      <c r="L62" s="510"/>
    </row>
    <row r="63" spans="2:12" ht="15.75" thickBot="1">
      <c r="B63" s="362"/>
      <c r="C63" s="365"/>
      <c r="D63" s="362"/>
      <c r="E63" s="363"/>
      <c r="F63" s="363"/>
      <c r="G63" s="363"/>
      <c r="H63" s="363"/>
      <c r="I63" s="363"/>
      <c r="J63" s="364"/>
      <c r="K63" s="364"/>
      <c r="L63" s="364"/>
    </row>
    <row r="64" spans="2:12" ht="114.75" customHeight="1">
      <c r="B64" s="501" t="s">
        <v>435</v>
      </c>
      <c r="C64" s="503">
        <v>1201</v>
      </c>
      <c r="D64" s="497" t="s">
        <v>436</v>
      </c>
      <c r="E64" s="505" t="s">
        <v>437</v>
      </c>
      <c r="F64" s="497">
        <v>80</v>
      </c>
      <c r="G64" s="497">
        <v>90</v>
      </c>
      <c r="H64" s="497">
        <v>100</v>
      </c>
      <c r="I64" s="497">
        <v>100</v>
      </c>
      <c r="J64" s="499">
        <v>21803000</v>
      </c>
      <c r="K64" s="499"/>
      <c r="L64" s="499">
        <v>21803000</v>
      </c>
    </row>
    <row r="65" spans="2:12" ht="15.75" thickBot="1">
      <c r="B65" s="502"/>
      <c r="C65" s="504"/>
      <c r="D65" s="498"/>
      <c r="E65" s="506"/>
      <c r="F65" s="498"/>
      <c r="G65" s="498"/>
      <c r="H65" s="498"/>
      <c r="I65" s="498"/>
      <c r="J65" s="500"/>
      <c r="K65" s="500"/>
      <c r="L65" s="500"/>
    </row>
    <row r="66" spans="2:12" ht="39" thickBot="1">
      <c r="B66" s="430"/>
      <c r="C66" s="431" t="s">
        <v>605</v>
      </c>
      <c r="D66" s="432" t="s">
        <v>606</v>
      </c>
      <c r="E66" s="433"/>
      <c r="F66" s="432"/>
      <c r="G66" s="432"/>
      <c r="H66" s="432"/>
      <c r="I66" s="432"/>
      <c r="J66" s="434">
        <v>100000</v>
      </c>
      <c r="K66" s="434"/>
      <c r="L66" s="434">
        <v>100000</v>
      </c>
    </row>
    <row r="67" spans="2:12" ht="64.5" thickBot="1">
      <c r="B67" s="435"/>
      <c r="C67" s="436" t="s">
        <v>701</v>
      </c>
      <c r="D67" s="437" t="s">
        <v>650</v>
      </c>
      <c r="E67" s="438"/>
      <c r="F67" s="437"/>
      <c r="G67" s="437"/>
      <c r="H67" s="437"/>
      <c r="I67" s="437"/>
      <c r="J67" s="439">
        <v>1200000</v>
      </c>
      <c r="K67" s="439"/>
      <c r="L67" s="439">
        <v>1200000</v>
      </c>
    </row>
    <row r="68" spans="2:12" ht="86.25" customHeight="1">
      <c r="B68" s="507" t="s">
        <v>364</v>
      </c>
      <c r="C68" s="511" t="s">
        <v>455</v>
      </c>
      <c r="D68" s="507" t="s">
        <v>438</v>
      </c>
      <c r="E68" s="513" t="s">
        <v>439</v>
      </c>
      <c r="F68" s="507">
        <v>55</v>
      </c>
      <c r="G68" s="507">
        <v>48</v>
      </c>
      <c r="H68" s="507">
        <v>48</v>
      </c>
      <c r="I68" s="507">
        <v>48</v>
      </c>
      <c r="J68" s="509">
        <v>18303000</v>
      </c>
      <c r="K68" s="509"/>
      <c r="L68" s="509">
        <v>18303000</v>
      </c>
    </row>
    <row r="69" spans="2:12" ht="15.75" thickBot="1">
      <c r="B69" s="508"/>
      <c r="C69" s="512"/>
      <c r="D69" s="508"/>
      <c r="E69" s="514"/>
      <c r="F69" s="508"/>
      <c r="G69" s="508"/>
      <c r="H69" s="508"/>
      <c r="I69" s="508"/>
      <c r="J69" s="510"/>
      <c r="K69" s="510"/>
      <c r="L69" s="510"/>
    </row>
    <row r="70" spans="2:12" ht="81" customHeight="1">
      <c r="B70" s="507" t="s">
        <v>440</v>
      </c>
      <c r="C70" s="511" t="s">
        <v>456</v>
      </c>
      <c r="D70" s="507" t="s">
        <v>441</v>
      </c>
      <c r="E70" s="513" t="s">
        <v>442</v>
      </c>
      <c r="F70" s="507">
        <v>876</v>
      </c>
      <c r="G70" s="507">
        <v>900</v>
      </c>
      <c r="H70" s="507">
        <v>950</v>
      </c>
      <c r="I70" s="507">
        <v>1000</v>
      </c>
      <c r="J70" s="509">
        <v>2200000</v>
      </c>
      <c r="K70" s="509"/>
      <c r="L70" s="509">
        <v>2200000</v>
      </c>
    </row>
    <row r="71" spans="2:12" ht="15.75" thickBot="1">
      <c r="B71" s="508"/>
      <c r="C71" s="512"/>
      <c r="D71" s="508"/>
      <c r="E71" s="514"/>
      <c r="F71" s="508"/>
      <c r="G71" s="508"/>
      <c r="H71" s="508"/>
      <c r="I71" s="508"/>
      <c r="J71" s="510"/>
      <c r="K71" s="510"/>
      <c r="L71" s="510"/>
    </row>
    <row r="72" spans="2:12" ht="15.75" thickBot="1">
      <c r="B72" s="423"/>
      <c r="C72" s="424"/>
      <c r="D72" s="423"/>
      <c r="E72" s="425"/>
      <c r="F72" s="423"/>
      <c r="G72" s="423"/>
      <c r="H72" s="423"/>
      <c r="I72" s="423"/>
      <c r="J72" s="426"/>
      <c r="K72" s="426"/>
      <c r="L72" s="426"/>
    </row>
    <row r="73" spans="2:12" ht="109.5" customHeight="1">
      <c r="B73" s="501" t="s">
        <v>443</v>
      </c>
      <c r="C73" s="503">
        <v>1301</v>
      </c>
      <c r="D73" s="497" t="s">
        <v>444</v>
      </c>
      <c r="E73" s="505" t="s">
        <v>445</v>
      </c>
      <c r="F73" s="505">
        <v>0.91</v>
      </c>
      <c r="G73" s="497">
        <v>1</v>
      </c>
      <c r="H73" s="497">
        <v>1.5</v>
      </c>
      <c r="I73" s="497">
        <v>1.5</v>
      </c>
      <c r="J73" s="499">
        <v>38976200</v>
      </c>
      <c r="K73" s="499"/>
      <c r="L73" s="499">
        <v>38976200</v>
      </c>
    </row>
    <row r="74" spans="2:12" ht="15.75" thickBot="1">
      <c r="B74" s="502"/>
      <c r="C74" s="504"/>
      <c r="D74" s="498"/>
      <c r="E74" s="506"/>
      <c r="F74" s="506"/>
      <c r="G74" s="498"/>
      <c r="H74" s="498"/>
      <c r="I74" s="498"/>
      <c r="J74" s="500"/>
      <c r="K74" s="500"/>
      <c r="L74" s="500"/>
    </row>
    <row r="75" spans="2:12" ht="179.25" customHeight="1">
      <c r="B75" s="507" t="s">
        <v>371</v>
      </c>
      <c r="C75" s="511" t="s">
        <v>455</v>
      </c>
      <c r="D75" s="507" t="s">
        <v>446</v>
      </c>
      <c r="E75" s="513" t="s">
        <v>447</v>
      </c>
      <c r="F75" s="507">
        <v>1</v>
      </c>
      <c r="G75" s="507">
        <v>2</v>
      </c>
      <c r="H75" s="507">
        <v>2</v>
      </c>
      <c r="I75" s="507">
        <v>2</v>
      </c>
      <c r="J75" s="509">
        <v>5000000</v>
      </c>
      <c r="K75" s="509"/>
      <c r="L75" s="509">
        <v>5000000</v>
      </c>
    </row>
    <row r="76" spans="2:12" ht="15.75" thickBot="1">
      <c r="B76" s="508"/>
      <c r="C76" s="512"/>
      <c r="D76" s="508"/>
      <c r="E76" s="514"/>
      <c r="F76" s="508"/>
      <c r="G76" s="508"/>
      <c r="H76" s="508"/>
      <c r="I76" s="508"/>
      <c r="J76" s="510"/>
      <c r="K76" s="510"/>
      <c r="L76" s="510"/>
    </row>
    <row r="77" spans="2:12" ht="51.75" thickBot="1">
      <c r="B77" s="53" t="s">
        <v>491</v>
      </c>
      <c r="C77" s="271" t="s">
        <v>526</v>
      </c>
      <c r="D77" s="36"/>
      <c r="E77" s="36"/>
      <c r="F77" s="36"/>
      <c r="G77" s="36"/>
      <c r="H77" s="36"/>
      <c r="I77" s="36"/>
      <c r="J77" s="137">
        <v>33976200</v>
      </c>
      <c r="K77" s="137"/>
      <c r="L77" s="137">
        <v>33976200</v>
      </c>
    </row>
    <row r="78" spans="2:12" ht="145.5" customHeight="1">
      <c r="B78" s="501" t="s">
        <v>448</v>
      </c>
      <c r="C78" s="503" t="s">
        <v>501</v>
      </c>
      <c r="D78" s="497" t="s">
        <v>449</v>
      </c>
      <c r="E78" s="505" t="s">
        <v>450</v>
      </c>
      <c r="F78" s="497" t="s">
        <v>451</v>
      </c>
      <c r="G78" s="497" t="s">
        <v>451</v>
      </c>
      <c r="H78" s="497" t="s">
        <v>451</v>
      </c>
      <c r="I78" s="497" t="s">
        <v>451</v>
      </c>
      <c r="J78" s="499">
        <v>114806000</v>
      </c>
      <c r="K78" s="499"/>
      <c r="L78" s="499">
        <v>114806000</v>
      </c>
    </row>
    <row r="79" spans="2:12" ht="15.75" thickBot="1">
      <c r="B79" s="502"/>
      <c r="C79" s="504"/>
      <c r="D79" s="498"/>
      <c r="E79" s="506"/>
      <c r="F79" s="498"/>
      <c r="G79" s="498"/>
      <c r="H79" s="498"/>
      <c r="I79" s="498"/>
      <c r="J79" s="500"/>
      <c r="K79" s="500"/>
      <c r="L79" s="500"/>
    </row>
    <row r="80" spans="2:12" ht="96" customHeight="1" thickBot="1">
      <c r="B80" s="493" t="s">
        <v>209</v>
      </c>
      <c r="C80" s="495" t="s">
        <v>455</v>
      </c>
      <c r="D80" s="493" t="s">
        <v>452</v>
      </c>
      <c r="E80" s="496" t="s">
        <v>453</v>
      </c>
      <c r="F80" s="493">
        <v>4</v>
      </c>
      <c r="G80" s="493">
        <v>4</v>
      </c>
      <c r="H80" s="493">
        <v>4</v>
      </c>
      <c r="I80" s="493">
        <v>4</v>
      </c>
      <c r="J80" s="494">
        <v>91445000</v>
      </c>
      <c r="K80" s="494"/>
      <c r="L80" s="494">
        <v>91445000</v>
      </c>
    </row>
    <row r="81" spans="2:12" ht="15.75" thickBot="1">
      <c r="B81" s="493"/>
      <c r="C81" s="495"/>
      <c r="D81" s="493"/>
      <c r="E81" s="496"/>
      <c r="F81" s="493"/>
      <c r="G81" s="493"/>
      <c r="H81" s="493"/>
      <c r="I81" s="493"/>
      <c r="J81" s="494"/>
      <c r="K81" s="494"/>
      <c r="L81" s="494"/>
    </row>
    <row r="82" spans="2:12" ht="39" thickBot="1">
      <c r="B82" s="452" t="s">
        <v>630</v>
      </c>
      <c r="C82" s="275" t="s">
        <v>526</v>
      </c>
      <c r="D82" s="263"/>
      <c r="E82" s="281"/>
      <c r="F82" s="263"/>
      <c r="G82" s="263"/>
      <c r="H82" s="263"/>
      <c r="I82" s="263"/>
      <c r="J82" s="265">
        <v>1661000</v>
      </c>
      <c r="K82" s="265"/>
      <c r="L82" s="265">
        <v>1661000</v>
      </c>
    </row>
    <row r="83" spans="2:12" ht="26.25" thickBot="1">
      <c r="B83" s="263" t="s">
        <v>528</v>
      </c>
      <c r="C83" s="275" t="s">
        <v>529</v>
      </c>
      <c r="D83" s="263"/>
      <c r="E83" s="281"/>
      <c r="F83" s="263"/>
      <c r="G83" s="263"/>
      <c r="H83" s="263"/>
      <c r="I83" s="263"/>
      <c r="J83" s="265">
        <v>200000</v>
      </c>
      <c r="K83" s="265"/>
      <c r="L83" s="265">
        <v>200000</v>
      </c>
    </row>
    <row r="84" spans="2:12" ht="26.25" thickBot="1">
      <c r="B84" s="263" t="s">
        <v>699</v>
      </c>
      <c r="C84" s="275" t="s">
        <v>524</v>
      </c>
      <c r="D84" s="263"/>
      <c r="E84" s="281"/>
      <c r="F84" s="263"/>
      <c r="G84" s="263"/>
      <c r="H84" s="263"/>
      <c r="I84" s="263"/>
      <c r="J84" s="265">
        <v>7500000</v>
      </c>
      <c r="K84" s="265"/>
      <c r="L84" s="265">
        <v>7500000</v>
      </c>
    </row>
    <row r="85" spans="2:12" ht="26.25" thickBot="1">
      <c r="B85" s="263" t="s">
        <v>235</v>
      </c>
      <c r="C85" s="275" t="s">
        <v>531</v>
      </c>
      <c r="D85" s="263"/>
      <c r="E85" s="281"/>
      <c r="F85" s="263"/>
      <c r="G85" s="263"/>
      <c r="H85" s="263"/>
      <c r="I85" s="263"/>
      <c r="J85" s="265">
        <v>4000000</v>
      </c>
      <c r="K85" s="265"/>
      <c r="L85" s="265">
        <v>4000000</v>
      </c>
    </row>
    <row r="86" spans="2:12" ht="15.75" thickBot="1">
      <c r="B86" s="263" t="s">
        <v>530</v>
      </c>
      <c r="C86" s="275" t="s">
        <v>532</v>
      </c>
      <c r="D86" s="263"/>
      <c r="E86" s="281"/>
      <c r="F86" s="263"/>
      <c r="G86" s="263"/>
      <c r="H86" s="263"/>
      <c r="I86" s="263"/>
      <c r="J86" s="265">
        <v>1000000</v>
      </c>
      <c r="K86" s="265"/>
      <c r="L86" s="265">
        <v>1000000</v>
      </c>
    </row>
    <row r="87" spans="2:12" ht="15.75" thickBot="1">
      <c r="B87" s="305" t="s">
        <v>576</v>
      </c>
      <c r="C87" s="381" t="s">
        <v>588</v>
      </c>
      <c r="D87" s="305"/>
      <c r="E87" s="306"/>
      <c r="F87" s="305"/>
      <c r="G87" s="305"/>
      <c r="H87" s="305"/>
      <c r="I87" s="305"/>
      <c r="J87" s="307">
        <v>1000000</v>
      </c>
      <c r="K87" s="307"/>
      <c r="L87" s="307">
        <v>1000000</v>
      </c>
    </row>
    <row r="88" spans="2:12" ht="26.25" thickBot="1">
      <c r="B88" s="379" t="s">
        <v>593</v>
      </c>
      <c r="C88" s="329" t="s">
        <v>588</v>
      </c>
      <c r="D88" s="327"/>
      <c r="E88" s="330"/>
      <c r="F88" s="327"/>
      <c r="G88" s="327"/>
      <c r="H88" s="327"/>
      <c r="I88" s="327"/>
      <c r="J88" s="328"/>
      <c r="K88" s="328"/>
      <c r="L88" s="328"/>
    </row>
    <row r="89" spans="2:12" ht="26.25" thickBot="1">
      <c r="B89" s="379" t="s">
        <v>617</v>
      </c>
      <c r="C89" s="381" t="s">
        <v>411</v>
      </c>
      <c r="D89" s="379"/>
      <c r="E89" s="382"/>
      <c r="F89" s="379"/>
      <c r="G89" s="379"/>
      <c r="H89" s="379"/>
      <c r="I89" s="379"/>
      <c r="J89" s="380"/>
      <c r="K89" s="380"/>
      <c r="L89" s="380"/>
    </row>
    <row r="90" spans="2:12" ht="26.25" thickBot="1">
      <c r="B90" s="379" t="s">
        <v>618</v>
      </c>
      <c r="C90" s="381" t="s">
        <v>385</v>
      </c>
      <c r="D90" s="338"/>
      <c r="E90" s="340"/>
      <c r="F90" s="338"/>
      <c r="G90" s="338"/>
      <c r="H90" s="338"/>
      <c r="I90" s="338"/>
      <c r="J90" s="339"/>
      <c r="K90" s="339"/>
      <c r="L90" s="339"/>
    </row>
    <row r="91" spans="2:12" ht="127.5" customHeight="1" thickBot="1">
      <c r="B91" s="493" t="s">
        <v>224</v>
      </c>
      <c r="C91" s="495" t="s">
        <v>524</v>
      </c>
      <c r="D91" s="493"/>
      <c r="E91" s="496"/>
      <c r="F91" s="493"/>
      <c r="G91" s="493"/>
      <c r="H91" s="493"/>
      <c r="I91" s="493"/>
      <c r="J91" s="494">
        <v>8000000</v>
      </c>
      <c r="K91" s="494"/>
      <c r="L91" s="494">
        <v>8000000</v>
      </c>
    </row>
    <row r="92" spans="2:12" ht="15.75" thickBot="1">
      <c r="B92" s="493"/>
      <c r="C92" s="495"/>
      <c r="D92" s="493"/>
      <c r="E92" s="496"/>
      <c r="F92" s="493"/>
      <c r="G92" s="493"/>
      <c r="H92" s="493"/>
      <c r="I92" s="493"/>
      <c r="J92" s="494"/>
      <c r="K92" s="494"/>
      <c r="L92" s="494"/>
    </row>
    <row r="93" spans="2:12" ht="51.75" thickBot="1">
      <c r="B93" s="268" t="s">
        <v>533</v>
      </c>
      <c r="C93" s="284" t="s">
        <v>534</v>
      </c>
      <c r="D93" s="131" t="s">
        <v>535</v>
      </c>
      <c r="E93" s="285" t="s">
        <v>536</v>
      </c>
      <c r="F93" s="131" t="s">
        <v>537</v>
      </c>
      <c r="G93" s="131"/>
      <c r="H93" s="131"/>
      <c r="I93" s="131"/>
      <c r="J93" s="286">
        <v>27780000</v>
      </c>
      <c r="K93" s="286"/>
      <c r="L93" s="286">
        <v>27780000</v>
      </c>
    </row>
    <row r="94" spans="2:12" ht="26.25" thickBot="1">
      <c r="B94" s="53" t="s">
        <v>538</v>
      </c>
      <c r="C94" s="272" t="s">
        <v>455</v>
      </c>
      <c r="D94" s="36">
        <v>12</v>
      </c>
      <c r="E94" s="134">
        <v>30</v>
      </c>
      <c r="F94" s="36"/>
      <c r="G94" s="36"/>
      <c r="H94" s="36"/>
      <c r="I94" s="36"/>
      <c r="J94" s="137">
        <v>17480000</v>
      </c>
      <c r="K94" s="137"/>
      <c r="L94" s="137">
        <v>17480000</v>
      </c>
    </row>
    <row r="95" spans="2:12" ht="26.25" thickBot="1">
      <c r="B95" s="416" t="s">
        <v>698</v>
      </c>
      <c r="C95" s="272" t="s">
        <v>605</v>
      </c>
      <c r="D95" s="36"/>
      <c r="E95" s="134"/>
      <c r="F95" s="36"/>
      <c r="G95" s="36"/>
      <c r="H95" s="36"/>
      <c r="I95" s="36"/>
      <c r="J95" s="137">
        <v>3000000</v>
      </c>
      <c r="K95" s="137"/>
      <c r="L95" s="137">
        <v>3000000</v>
      </c>
    </row>
    <row r="96" spans="2:12" ht="26.25" thickBot="1">
      <c r="B96" s="53" t="s">
        <v>204</v>
      </c>
      <c r="C96" s="272" t="s">
        <v>456</v>
      </c>
      <c r="D96" s="36"/>
      <c r="E96" s="134"/>
      <c r="F96" s="36"/>
      <c r="G96" s="36"/>
      <c r="H96" s="36"/>
      <c r="I96" s="36"/>
      <c r="J96" s="137">
        <v>4500000</v>
      </c>
      <c r="K96" s="137"/>
      <c r="L96" s="137">
        <v>4500000</v>
      </c>
    </row>
    <row r="97" spans="2:12" ht="26.25" thickBot="1">
      <c r="B97" s="53" t="s">
        <v>202</v>
      </c>
      <c r="C97" s="272" t="s">
        <v>456</v>
      </c>
      <c r="D97" s="36"/>
      <c r="E97" s="36"/>
      <c r="F97" s="36"/>
      <c r="G97" s="36"/>
      <c r="H97" s="36"/>
      <c r="I97" s="36"/>
      <c r="J97" s="137">
        <v>2800000</v>
      </c>
      <c r="K97" s="137"/>
      <c r="L97" s="137">
        <v>2800000</v>
      </c>
    </row>
    <row r="98" spans="2:12" ht="15.75" thickBot="1">
      <c r="B98" s="53"/>
      <c r="C98" s="128"/>
      <c r="D98" s="36"/>
      <c r="E98" s="36"/>
      <c r="F98" s="36"/>
      <c r="G98" s="36"/>
      <c r="H98" s="36"/>
      <c r="I98" s="36"/>
      <c r="J98" s="137"/>
      <c r="K98" s="137"/>
      <c r="L98" s="137"/>
    </row>
    <row r="99" spans="2:12" ht="15.75" thickBot="1">
      <c r="B99" s="135" t="s">
        <v>454</v>
      </c>
      <c r="C99" s="136"/>
      <c r="D99" s="136"/>
      <c r="E99" s="136"/>
      <c r="F99" s="136"/>
      <c r="G99" s="136"/>
      <c r="H99" s="136"/>
      <c r="I99" s="136"/>
      <c r="J99" s="169">
        <v>428619200</v>
      </c>
      <c r="K99" s="169"/>
      <c r="L99" s="169">
        <v>428619200</v>
      </c>
    </row>
  </sheetData>
  <mergeCells count="224">
    <mergeCell ref="B2:L2"/>
    <mergeCell ref="B6:B9"/>
    <mergeCell ref="C6:C9"/>
    <mergeCell ref="D7:D8"/>
    <mergeCell ref="B21:B22"/>
    <mergeCell ref="C21:C22"/>
    <mergeCell ref="D21:D22"/>
    <mergeCell ref="K21:K22"/>
    <mergeCell ref="L21:L22"/>
    <mergeCell ref="E21:E22"/>
    <mergeCell ref="F21:F22"/>
    <mergeCell ref="G21:G22"/>
    <mergeCell ref="H21:H22"/>
    <mergeCell ref="I21:I22"/>
    <mergeCell ref="J21:J22"/>
    <mergeCell ref="I28:I29"/>
    <mergeCell ref="J28:J29"/>
    <mergeCell ref="K28:K29"/>
    <mergeCell ref="L28:L29"/>
    <mergeCell ref="B28:B29"/>
    <mergeCell ref="C28:C29"/>
    <mergeCell ref="D28:D29"/>
    <mergeCell ref="E28:E29"/>
    <mergeCell ref="F28:F29"/>
    <mergeCell ref="G28:G29"/>
    <mergeCell ref="H28:H29"/>
    <mergeCell ref="B32:B33"/>
    <mergeCell ref="C32:C33"/>
    <mergeCell ref="D32:D33"/>
    <mergeCell ref="E32:E33"/>
    <mergeCell ref="F32:F33"/>
    <mergeCell ref="B30:B31"/>
    <mergeCell ref="C30:C31"/>
    <mergeCell ref="D30:D31"/>
    <mergeCell ref="E30:E31"/>
    <mergeCell ref="F30:F31"/>
    <mergeCell ref="G32:G33"/>
    <mergeCell ref="H32:H33"/>
    <mergeCell ref="I32:I33"/>
    <mergeCell ref="J32:J33"/>
    <mergeCell ref="K32:K33"/>
    <mergeCell ref="L32:L33"/>
    <mergeCell ref="H30:H31"/>
    <mergeCell ref="I30:I31"/>
    <mergeCell ref="J30:J31"/>
    <mergeCell ref="K30:K31"/>
    <mergeCell ref="L30:L31"/>
    <mergeCell ref="G30:G31"/>
    <mergeCell ref="B40:B41"/>
    <mergeCell ref="C40:C41"/>
    <mergeCell ref="D40:D41"/>
    <mergeCell ref="E40:E41"/>
    <mergeCell ref="F40:F41"/>
    <mergeCell ref="B34:B35"/>
    <mergeCell ref="C34:C35"/>
    <mergeCell ref="D34:D35"/>
    <mergeCell ref="E34:E35"/>
    <mergeCell ref="F34:F35"/>
    <mergeCell ref="G40:G41"/>
    <mergeCell ref="H40:H41"/>
    <mergeCell ref="I40:I41"/>
    <mergeCell ref="J40:J41"/>
    <mergeCell ref="K40:K41"/>
    <mergeCell ref="L40:L41"/>
    <mergeCell ref="H34:H35"/>
    <mergeCell ref="I34:I35"/>
    <mergeCell ref="J34:J35"/>
    <mergeCell ref="K34:K35"/>
    <mergeCell ref="L34:L35"/>
    <mergeCell ref="G34:G35"/>
    <mergeCell ref="B47:B48"/>
    <mergeCell ref="C47:C48"/>
    <mergeCell ref="D47:D48"/>
    <mergeCell ref="E47:E48"/>
    <mergeCell ref="F47:F48"/>
    <mergeCell ref="B42:B45"/>
    <mergeCell ref="C42:C45"/>
    <mergeCell ref="D42:D45"/>
    <mergeCell ref="E42:E45"/>
    <mergeCell ref="F42:F45"/>
    <mergeCell ref="G47:G48"/>
    <mergeCell ref="H47:H48"/>
    <mergeCell ref="I47:I48"/>
    <mergeCell ref="J47:J48"/>
    <mergeCell ref="K47:K48"/>
    <mergeCell ref="L47:L48"/>
    <mergeCell ref="H42:H45"/>
    <mergeCell ref="I42:I45"/>
    <mergeCell ref="J42:J45"/>
    <mergeCell ref="K42:K45"/>
    <mergeCell ref="L42:L45"/>
    <mergeCell ref="G42:G45"/>
    <mergeCell ref="B51:B53"/>
    <mergeCell ref="C51:C53"/>
    <mergeCell ref="D51:D53"/>
    <mergeCell ref="E51:E53"/>
    <mergeCell ref="F51:F53"/>
    <mergeCell ref="B49:B50"/>
    <mergeCell ref="C49:C50"/>
    <mergeCell ref="D49:D50"/>
    <mergeCell ref="E49:E50"/>
    <mergeCell ref="F49:F50"/>
    <mergeCell ref="G51:G53"/>
    <mergeCell ref="H51:H53"/>
    <mergeCell ref="I51:I53"/>
    <mergeCell ref="J51:J53"/>
    <mergeCell ref="K51:K53"/>
    <mergeCell ref="L51:L53"/>
    <mergeCell ref="H49:H50"/>
    <mergeCell ref="I49:I50"/>
    <mergeCell ref="J49:J50"/>
    <mergeCell ref="K49:K50"/>
    <mergeCell ref="L49:L50"/>
    <mergeCell ref="G49:G50"/>
    <mergeCell ref="G59:G60"/>
    <mergeCell ref="H59:H60"/>
    <mergeCell ref="I59:I60"/>
    <mergeCell ref="J59:J60"/>
    <mergeCell ref="K59:K60"/>
    <mergeCell ref="L59:L60"/>
    <mergeCell ref="B59:B60"/>
    <mergeCell ref="C59:C60"/>
    <mergeCell ref="D59:D60"/>
    <mergeCell ref="E59:E60"/>
    <mergeCell ref="F59:F60"/>
    <mergeCell ref="B64:B65"/>
    <mergeCell ref="C64:C65"/>
    <mergeCell ref="D64:D65"/>
    <mergeCell ref="E64:E65"/>
    <mergeCell ref="F64:F65"/>
    <mergeCell ref="B61:B62"/>
    <mergeCell ref="C61:C62"/>
    <mergeCell ref="D61:D62"/>
    <mergeCell ref="E61:E62"/>
    <mergeCell ref="F61:F62"/>
    <mergeCell ref="G64:G65"/>
    <mergeCell ref="H64:H65"/>
    <mergeCell ref="I64:I65"/>
    <mergeCell ref="J64:J65"/>
    <mergeCell ref="K64:K65"/>
    <mergeCell ref="L64:L65"/>
    <mergeCell ref="H61:H62"/>
    <mergeCell ref="I61:I62"/>
    <mergeCell ref="J61:J62"/>
    <mergeCell ref="K61:K62"/>
    <mergeCell ref="L61:L62"/>
    <mergeCell ref="G61:G62"/>
    <mergeCell ref="B70:B71"/>
    <mergeCell ref="C70:C71"/>
    <mergeCell ref="D70:D71"/>
    <mergeCell ref="E70:E71"/>
    <mergeCell ref="F70:F71"/>
    <mergeCell ref="B68:B69"/>
    <mergeCell ref="C68:C69"/>
    <mergeCell ref="D68:D69"/>
    <mergeCell ref="E68:E69"/>
    <mergeCell ref="F68:F69"/>
    <mergeCell ref="G70:G71"/>
    <mergeCell ref="H70:H71"/>
    <mergeCell ref="I70:I71"/>
    <mergeCell ref="J70:J71"/>
    <mergeCell ref="K70:K71"/>
    <mergeCell ref="L70:L71"/>
    <mergeCell ref="H68:H69"/>
    <mergeCell ref="I68:I69"/>
    <mergeCell ref="J68:J69"/>
    <mergeCell ref="K68:K69"/>
    <mergeCell ref="L68:L69"/>
    <mergeCell ref="G68:G69"/>
    <mergeCell ref="B75:B76"/>
    <mergeCell ref="C75:C76"/>
    <mergeCell ref="D75:D76"/>
    <mergeCell ref="E75:E76"/>
    <mergeCell ref="F75:F76"/>
    <mergeCell ref="B73:B74"/>
    <mergeCell ref="C73:C74"/>
    <mergeCell ref="D73:D74"/>
    <mergeCell ref="E73:E74"/>
    <mergeCell ref="F73:F74"/>
    <mergeCell ref="G75:G76"/>
    <mergeCell ref="H75:H76"/>
    <mergeCell ref="I75:I76"/>
    <mergeCell ref="J75:J76"/>
    <mergeCell ref="K75:K76"/>
    <mergeCell ref="L75:L76"/>
    <mergeCell ref="H73:H74"/>
    <mergeCell ref="I73:I74"/>
    <mergeCell ref="J73:J74"/>
    <mergeCell ref="K73:K74"/>
    <mergeCell ref="L73:L74"/>
    <mergeCell ref="G73:G74"/>
    <mergeCell ref="B80:B81"/>
    <mergeCell ref="C80:C81"/>
    <mergeCell ref="D80:D81"/>
    <mergeCell ref="E80:E81"/>
    <mergeCell ref="F80:F81"/>
    <mergeCell ref="B78:B79"/>
    <mergeCell ref="C78:C79"/>
    <mergeCell ref="D78:D79"/>
    <mergeCell ref="E78:E79"/>
    <mergeCell ref="F78:F79"/>
    <mergeCell ref="G80:G81"/>
    <mergeCell ref="H80:H81"/>
    <mergeCell ref="I80:I81"/>
    <mergeCell ref="J80:J81"/>
    <mergeCell ref="K80:K81"/>
    <mergeCell ref="L80:L81"/>
    <mergeCell ref="H78:H79"/>
    <mergeCell ref="I78:I79"/>
    <mergeCell ref="J78:J79"/>
    <mergeCell ref="K78:K79"/>
    <mergeCell ref="L78:L79"/>
    <mergeCell ref="G78:G79"/>
    <mergeCell ref="H91:H92"/>
    <mergeCell ref="I91:I92"/>
    <mergeCell ref="J91:J92"/>
    <mergeCell ref="K91:K92"/>
    <mergeCell ref="L91:L92"/>
    <mergeCell ref="B91:B92"/>
    <mergeCell ref="C91:C92"/>
    <mergeCell ref="D91:D92"/>
    <mergeCell ref="E91:E92"/>
    <mergeCell ref="F91:F92"/>
    <mergeCell ref="G91:G92"/>
  </mergeCells>
  <pageMargins left="0.7" right="0.7" top="0.75" bottom="0.75" header="0.3" footer="0.3"/>
  <pageSetup scale="90" orientation="landscape" r:id="rId1"/>
  <legacyDrawing r:id="rId2"/>
</worksheet>
</file>

<file path=xl/worksheets/sheet27.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8.xml><?xml version="1.0" encoding="utf-8"?>
<worksheet xmlns="http://schemas.openxmlformats.org/spreadsheetml/2006/main" xmlns:r="http://schemas.openxmlformats.org/officeDocument/2006/relationships">
  <dimension ref="B2:J83"/>
  <sheetViews>
    <sheetView tabSelected="1" topLeftCell="A61" workbookViewId="0">
      <selection activeCell="I63" sqref="I63"/>
    </sheetView>
  </sheetViews>
  <sheetFormatPr defaultRowHeight="15"/>
  <cols>
    <col min="1" max="1" width="1.42578125" customWidth="1"/>
    <col min="10" max="10" width="14.140625" customWidth="1"/>
    <col min="11" max="11" width="1.42578125" customWidth="1"/>
  </cols>
  <sheetData>
    <row r="2" spans="2:10" ht="380.25" customHeight="1">
      <c r="B2" s="534" t="s">
        <v>704</v>
      </c>
      <c r="C2" s="535"/>
      <c r="D2" s="535"/>
      <c r="E2" s="535"/>
      <c r="F2" s="535"/>
      <c r="G2" s="535"/>
      <c r="H2" s="535"/>
      <c r="I2" s="535"/>
      <c r="J2" s="535"/>
    </row>
    <row r="4" spans="2:10" ht="63" customHeight="1">
      <c r="B4" s="473" t="s">
        <v>542</v>
      </c>
      <c r="C4" s="474"/>
      <c r="D4" s="474"/>
      <c r="E4" s="474"/>
      <c r="F4" s="474"/>
      <c r="G4" s="474"/>
      <c r="H4" s="474"/>
      <c r="I4" s="474"/>
      <c r="J4" s="474"/>
    </row>
    <row r="6" spans="2:10" ht="105" customHeight="1">
      <c r="B6" s="532" t="s">
        <v>544</v>
      </c>
      <c r="C6" s="533"/>
      <c r="D6" s="533"/>
      <c r="E6" s="533"/>
      <c r="F6" s="533"/>
      <c r="G6" s="533"/>
      <c r="H6" s="533"/>
      <c r="I6" s="533"/>
      <c r="J6" s="533"/>
    </row>
    <row r="8" spans="2:10" ht="70.5" customHeight="1">
      <c r="B8" s="532" t="s">
        <v>543</v>
      </c>
      <c r="C8" s="533"/>
      <c r="D8" s="533"/>
      <c r="E8" s="533"/>
      <c r="F8" s="533"/>
      <c r="G8" s="533"/>
      <c r="H8" s="533"/>
      <c r="I8" s="533"/>
      <c r="J8" s="533"/>
    </row>
    <row r="10" spans="2:10" ht="151.5" customHeight="1">
      <c r="B10" s="532" t="s">
        <v>545</v>
      </c>
      <c r="C10" s="533"/>
      <c r="D10" s="533"/>
      <c r="E10" s="533"/>
      <c r="F10" s="533"/>
      <c r="G10" s="533"/>
      <c r="H10" s="533"/>
      <c r="I10" s="533"/>
      <c r="J10" s="533"/>
    </row>
    <row r="12" spans="2:10" ht="73.5" customHeight="1">
      <c r="B12" s="532" t="s">
        <v>546</v>
      </c>
      <c r="C12" s="533"/>
      <c r="D12" s="533"/>
      <c r="E12" s="533"/>
      <c r="F12" s="533"/>
      <c r="G12" s="533"/>
      <c r="H12" s="533"/>
      <c r="I12" s="533"/>
      <c r="J12" s="533"/>
    </row>
    <row r="14" spans="2:10" ht="72.75" customHeight="1">
      <c r="B14" s="532" t="s">
        <v>547</v>
      </c>
      <c r="C14" s="533"/>
      <c r="D14" s="533"/>
      <c r="E14" s="533"/>
      <c r="F14" s="533"/>
      <c r="G14" s="533"/>
      <c r="H14" s="533"/>
      <c r="I14" s="533"/>
      <c r="J14" s="533"/>
    </row>
    <row r="16" spans="2:10" ht="71.25" customHeight="1">
      <c r="B16" s="532" t="s">
        <v>548</v>
      </c>
      <c r="C16" s="533"/>
      <c r="D16" s="533"/>
      <c r="E16" s="533"/>
      <c r="F16" s="533"/>
      <c r="G16" s="533"/>
      <c r="H16" s="533"/>
      <c r="I16" s="533"/>
      <c r="J16" s="533"/>
    </row>
    <row r="18" spans="2:10" ht="150" customHeight="1">
      <c r="B18" s="532" t="s">
        <v>549</v>
      </c>
      <c r="C18" s="533"/>
      <c r="D18" s="533"/>
      <c r="E18" s="533"/>
      <c r="F18" s="533"/>
      <c r="G18" s="533"/>
      <c r="H18" s="533"/>
      <c r="I18" s="533"/>
      <c r="J18" s="533"/>
    </row>
    <row r="20" spans="2:10" ht="78" customHeight="1">
      <c r="B20" s="532" t="s">
        <v>550</v>
      </c>
      <c r="C20" s="533"/>
      <c r="D20" s="533"/>
      <c r="E20" s="533"/>
      <c r="F20" s="533"/>
      <c r="G20" s="533"/>
      <c r="H20" s="533"/>
      <c r="I20" s="533"/>
      <c r="J20" s="533"/>
    </row>
    <row r="23" spans="2:10" ht="262.5" customHeight="1">
      <c r="B23" s="532" t="s">
        <v>625</v>
      </c>
      <c r="C23" s="533"/>
      <c r="D23" s="533"/>
      <c r="E23" s="533"/>
      <c r="F23" s="533"/>
      <c r="G23" s="533"/>
      <c r="H23" s="533"/>
      <c r="I23" s="533"/>
      <c r="J23" s="533"/>
    </row>
    <row r="25" spans="2:10" ht="85.5" customHeight="1">
      <c r="B25" s="532" t="s">
        <v>551</v>
      </c>
      <c r="C25" s="533"/>
      <c r="D25" s="533"/>
      <c r="E25" s="533"/>
      <c r="F25" s="533"/>
      <c r="G25" s="533"/>
      <c r="H25" s="533"/>
      <c r="I25" s="533"/>
      <c r="J25" s="533"/>
    </row>
    <row r="27" spans="2:10" ht="135.75" customHeight="1">
      <c r="B27" s="532" t="s">
        <v>552</v>
      </c>
      <c r="C27" s="533"/>
      <c r="D27" s="533"/>
      <c r="E27" s="533"/>
      <c r="F27" s="533"/>
      <c r="G27" s="533"/>
      <c r="H27" s="533"/>
      <c r="I27" s="533"/>
      <c r="J27" s="533"/>
    </row>
    <row r="29" spans="2:10" ht="138.75" customHeight="1">
      <c r="B29" s="532" t="s">
        <v>693</v>
      </c>
      <c r="C29" s="533"/>
      <c r="D29" s="533"/>
      <c r="E29" s="533"/>
      <c r="F29" s="533"/>
      <c r="G29" s="533"/>
      <c r="H29" s="533"/>
      <c r="I29" s="533"/>
      <c r="J29" s="533"/>
    </row>
    <row r="32" spans="2:10" ht="117.75" customHeight="1">
      <c r="B32" s="532" t="s">
        <v>553</v>
      </c>
      <c r="C32" s="533"/>
      <c r="D32" s="533"/>
      <c r="E32" s="533"/>
      <c r="F32" s="533"/>
      <c r="G32" s="533"/>
      <c r="H32" s="533"/>
      <c r="I32" s="533"/>
      <c r="J32" s="533"/>
    </row>
    <row r="34" spans="2:10" ht="117.75" customHeight="1">
      <c r="B34" s="532" t="s">
        <v>554</v>
      </c>
      <c r="C34" s="533"/>
      <c r="D34" s="533"/>
      <c r="E34" s="533"/>
      <c r="F34" s="533"/>
      <c r="G34" s="533"/>
      <c r="H34" s="533"/>
      <c r="I34" s="533"/>
      <c r="J34" s="533"/>
    </row>
    <row r="36" spans="2:10" ht="102.75" customHeight="1">
      <c r="B36" s="532" t="s">
        <v>626</v>
      </c>
      <c r="C36" s="533"/>
      <c r="D36" s="533"/>
      <c r="E36" s="533"/>
      <c r="F36" s="533"/>
      <c r="G36" s="533"/>
      <c r="H36" s="533"/>
      <c r="I36" s="533"/>
      <c r="J36" s="533"/>
    </row>
    <row r="38" spans="2:10" ht="168" customHeight="1">
      <c r="B38" s="532" t="s">
        <v>694</v>
      </c>
      <c r="C38" s="533"/>
      <c r="D38" s="533"/>
      <c r="E38" s="533"/>
      <c r="F38" s="533"/>
      <c r="G38" s="533"/>
      <c r="H38" s="533"/>
      <c r="I38" s="533"/>
      <c r="J38" s="533"/>
    </row>
    <row r="40" spans="2:10" ht="115.5" customHeight="1">
      <c r="B40" s="532" t="s">
        <v>695</v>
      </c>
      <c r="C40" s="533"/>
      <c r="D40" s="533"/>
      <c r="E40" s="533"/>
      <c r="F40" s="533"/>
      <c r="G40" s="533"/>
      <c r="H40" s="533"/>
      <c r="I40" s="533"/>
      <c r="J40" s="533"/>
    </row>
    <row r="42" spans="2:10" ht="105.75" customHeight="1">
      <c r="B42" s="532" t="s">
        <v>555</v>
      </c>
      <c r="C42" s="533"/>
      <c r="D42" s="533"/>
      <c r="E42" s="533"/>
      <c r="F42" s="533"/>
      <c r="G42" s="533"/>
      <c r="H42" s="533"/>
      <c r="I42" s="533"/>
      <c r="J42" s="533"/>
    </row>
    <row r="44" spans="2:10" ht="91.5" customHeight="1">
      <c r="B44" s="532" t="s">
        <v>696</v>
      </c>
      <c r="C44" s="533"/>
      <c r="D44" s="533"/>
      <c r="E44" s="533"/>
      <c r="F44" s="533"/>
      <c r="G44" s="533"/>
      <c r="H44" s="533"/>
      <c r="I44" s="533"/>
      <c r="J44" s="533"/>
    </row>
    <row r="46" spans="2:10" ht="134.25" customHeight="1">
      <c r="B46" s="532" t="s">
        <v>556</v>
      </c>
      <c r="C46" s="533"/>
      <c r="D46" s="533"/>
      <c r="E46" s="533"/>
      <c r="F46" s="533"/>
      <c r="G46" s="533"/>
      <c r="H46" s="533"/>
      <c r="I46" s="533"/>
      <c r="J46" s="533"/>
    </row>
    <row r="48" spans="2:10" ht="124.5" customHeight="1">
      <c r="B48" s="532" t="s">
        <v>557</v>
      </c>
      <c r="C48" s="533"/>
      <c r="D48" s="533"/>
      <c r="E48" s="533"/>
      <c r="F48" s="533"/>
      <c r="G48" s="533"/>
      <c r="H48" s="533"/>
      <c r="I48" s="533"/>
      <c r="J48" s="533"/>
    </row>
    <row r="50" spans="2:10" ht="105" customHeight="1">
      <c r="B50" s="532" t="s">
        <v>697</v>
      </c>
      <c r="C50" s="533"/>
      <c r="D50" s="533"/>
      <c r="E50" s="533"/>
      <c r="F50" s="533"/>
      <c r="G50" s="533"/>
      <c r="H50" s="533"/>
      <c r="I50" s="533"/>
      <c r="J50" s="533"/>
    </row>
    <row r="56" spans="2:10" ht="98.25" customHeight="1">
      <c r="B56" s="532" t="s">
        <v>558</v>
      </c>
      <c r="C56" s="533"/>
      <c r="D56" s="533"/>
      <c r="E56" s="533"/>
      <c r="F56" s="533"/>
      <c r="G56" s="533"/>
      <c r="H56" s="533"/>
      <c r="I56" s="533"/>
      <c r="J56" s="533"/>
    </row>
    <row r="58" spans="2:10" ht="72.75" customHeight="1">
      <c r="B58" s="532" t="s">
        <v>559</v>
      </c>
      <c r="C58" s="533"/>
      <c r="D58" s="533"/>
      <c r="E58" s="533"/>
      <c r="F58" s="533"/>
      <c r="G58" s="533"/>
      <c r="H58" s="533"/>
      <c r="I58" s="533"/>
      <c r="J58" s="533"/>
    </row>
    <row r="60" spans="2:10" ht="72.75" customHeight="1">
      <c r="B60" s="532" t="s">
        <v>627</v>
      </c>
      <c r="C60" s="533"/>
      <c r="D60" s="533"/>
      <c r="E60" s="533"/>
      <c r="F60" s="533"/>
      <c r="G60" s="533"/>
      <c r="H60" s="533"/>
      <c r="I60" s="533"/>
      <c r="J60" s="533"/>
    </row>
    <row r="62" spans="2:10" ht="147.75" customHeight="1">
      <c r="B62" s="536" t="s">
        <v>727</v>
      </c>
      <c r="C62" s="537"/>
      <c r="D62" s="537"/>
      <c r="E62" s="537"/>
      <c r="F62" s="537"/>
      <c r="G62" s="537"/>
      <c r="H62" s="537"/>
      <c r="I62" s="537"/>
      <c r="J62" s="537"/>
    </row>
    <row r="63" spans="2:10">
      <c r="I63" t="s">
        <v>728</v>
      </c>
    </row>
    <row r="83" ht="63" customHeight="1"/>
  </sheetData>
  <mergeCells count="28">
    <mergeCell ref="B56:J56"/>
    <mergeCell ref="B58:J58"/>
    <mergeCell ref="B60:J60"/>
    <mergeCell ref="B62:J62"/>
    <mergeCell ref="B40:J40"/>
    <mergeCell ref="B42:J42"/>
    <mergeCell ref="B44:J44"/>
    <mergeCell ref="B46:J46"/>
    <mergeCell ref="B48:J48"/>
    <mergeCell ref="B50:J50"/>
    <mergeCell ref="B38:J38"/>
    <mergeCell ref="B14:J14"/>
    <mergeCell ref="B16:J16"/>
    <mergeCell ref="B18:J18"/>
    <mergeCell ref="B20:J20"/>
    <mergeCell ref="B23:J23"/>
    <mergeCell ref="B25:J25"/>
    <mergeCell ref="B27:J27"/>
    <mergeCell ref="B29:J29"/>
    <mergeCell ref="B32:J32"/>
    <mergeCell ref="B34:J34"/>
    <mergeCell ref="B36:J36"/>
    <mergeCell ref="B12:J12"/>
    <mergeCell ref="B2:J2"/>
    <mergeCell ref="B4:J4"/>
    <mergeCell ref="B6:J6"/>
    <mergeCell ref="B8:J8"/>
    <mergeCell ref="B10:J10"/>
  </mergeCells>
  <pageMargins left="0.7" right="0.7" top="0.75" bottom="0.75" header="0.3" footer="0.3"/>
  <pageSetup orientation="portrait" r:id="rId1"/>
</worksheet>
</file>

<file path=xl/worksheets/sheet29.xml><?xml version="1.0" encoding="utf-8"?>
<worksheet xmlns="http://schemas.openxmlformats.org/spreadsheetml/2006/main" xmlns:r="http://schemas.openxmlformats.org/officeDocument/2006/relationships">
  <dimension ref="A1:F23"/>
  <sheetViews>
    <sheetView topLeftCell="C1" workbookViewId="0">
      <selection activeCell="G11" sqref="G10:G11"/>
    </sheetView>
  </sheetViews>
  <sheetFormatPr defaultRowHeight="15"/>
  <cols>
    <col min="1" max="1" width="8.42578125" customWidth="1"/>
    <col min="3" max="3" width="36.85546875" customWidth="1"/>
    <col min="4" max="4" width="15.42578125" customWidth="1"/>
  </cols>
  <sheetData>
    <row r="1" spans="1:6">
      <c r="B1" t="s">
        <v>76</v>
      </c>
      <c r="C1" s="389"/>
    </row>
    <row r="2" spans="1:6">
      <c r="A2" s="552" t="s">
        <v>607</v>
      </c>
      <c r="B2" s="553"/>
      <c r="C2" s="553"/>
      <c r="D2" s="554"/>
      <c r="E2" s="375"/>
      <c r="F2" s="375"/>
    </row>
    <row r="3" spans="1:6">
      <c r="A3" s="555"/>
      <c r="B3" s="556"/>
      <c r="C3" s="556"/>
      <c r="D3" s="557"/>
      <c r="E3" s="375"/>
      <c r="F3" s="375"/>
    </row>
    <row r="4" spans="1:6">
      <c r="A4" s="538" t="s">
        <v>608</v>
      </c>
      <c r="B4" s="540" t="s">
        <v>609</v>
      </c>
      <c r="C4" s="541"/>
      <c r="D4" s="544" t="s">
        <v>610</v>
      </c>
      <c r="E4" s="373"/>
      <c r="F4" s="373"/>
    </row>
    <row r="5" spans="1:6" ht="15.75">
      <c r="A5" s="539"/>
      <c r="B5" s="542"/>
      <c r="C5" s="543"/>
      <c r="D5" s="545"/>
      <c r="E5" s="374"/>
      <c r="F5" s="373"/>
    </row>
    <row r="6" spans="1:6">
      <c r="A6" s="383">
        <v>1</v>
      </c>
      <c r="B6" s="546" t="s">
        <v>680</v>
      </c>
      <c r="C6" s="547"/>
      <c r="D6" s="384">
        <v>2000000</v>
      </c>
    </row>
    <row r="7" spans="1:6">
      <c r="A7" s="383">
        <v>2</v>
      </c>
      <c r="B7" s="548" t="s">
        <v>620</v>
      </c>
      <c r="C7" s="549"/>
      <c r="D7" s="384">
        <v>37000000</v>
      </c>
    </row>
    <row r="8" spans="1:6">
      <c r="A8" s="383">
        <v>3</v>
      </c>
      <c r="B8" s="559" t="s">
        <v>611</v>
      </c>
      <c r="C8" s="560"/>
      <c r="D8" s="384">
        <v>15000000</v>
      </c>
    </row>
    <row r="9" spans="1:6">
      <c r="A9" s="383">
        <v>4</v>
      </c>
      <c r="B9" s="546" t="s">
        <v>681</v>
      </c>
      <c r="C9" s="547"/>
      <c r="D9" s="384">
        <v>5000000</v>
      </c>
    </row>
    <row r="10" spans="1:6">
      <c r="A10" s="383">
        <v>5</v>
      </c>
      <c r="B10" s="546" t="s">
        <v>619</v>
      </c>
      <c r="C10" s="547"/>
      <c r="D10" s="384">
        <v>1000000</v>
      </c>
    </row>
    <row r="11" spans="1:6">
      <c r="A11" s="383">
        <v>6</v>
      </c>
      <c r="B11" s="561" t="s">
        <v>682</v>
      </c>
      <c r="C11" s="562"/>
      <c r="D11" s="384">
        <v>48000000</v>
      </c>
    </row>
    <row r="12" spans="1:6">
      <c r="A12" s="383">
        <v>7</v>
      </c>
      <c r="B12" s="561" t="s">
        <v>683</v>
      </c>
      <c r="C12" s="562"/>
      <c r="D12" s="385">
        <v>41102000</v>
      </c>
    </row>
    <row r="13" spans="1:6">
      <c r="A13" s="383">
        <v>8</v>
      </c>
      <c r="B13" s="546" t="s">
        <v>684</v>
      </c>
      <c r="C13" s="547"/>
      <c r="D13" s="384">
        <v>39152000</v>
      </c>
    </row>
    <row r="14" spans="1:6">
      <c r="A14" s="383">
        <v>9</v>
      </c>
      <c r="B14" s="386" t="s">
        <v>685</v>
      </c>
      <c r="C14" s="387" t="s">
        <v>614</v>
      </c>
      <c r="D14" s="384">
        <v>22000000</v>
      </c>
    </row>
    <row r="15" spans="1:6">
      <c r="A15" s="383">
        <v>10</v>
      </c>
      <c r="B15" s="546" t="s">
        <v>686</v>
      </c>
      <c r="C15" s="547"/>
      <c r="D15" s="384">
        <v>15000000</v>
      </c>
    </row>
    <row r="16" spans="1:6">
      <c r="A16" s="383">
        <v>11</v>
      </c>
      <c r="B16" s="546" t="s">
        <v>687</v>
      </c>
      <c r="C16" s="547"/>
      <c r="D16" s="384">
        <v>21803000</v>
      </c>
    </row>
    <row r="17" spans="1:4">
      <c r="A17" s="383">
        <v>12</v>
      </c>
      <c r="B17" s="546" t="s">
        <v>612</v>
      </c>
      <c r="C17" s="547"/>
      <c r="D17" s="384">
        <v>38976200</v>
      </c>
    </row>
    <row r="18" spans="1:4">
      <c r="A18" s="383">
        <v>13</v>
      </c>
      <c r="B18" s="546" t="s">
        <v>688</v>
      </c>
      <c r="C18" s="547"/>
      <c r="D18" s="384">
        <v>114806000</v>
      </c>
    </row>
    <row r="19" spans="1:4">
      <c r="A19" s="383">
        <v>14</v>
      </c>
      <c r="B19" s="546" t="s">
        <v>613</v>
      </c>
      <c r="C19" s="547"/>
      <c r="D19" s="384">
        <v>27780000</v>
      </c>
    </row>
    <row r="20" spans="1:4">
      <c r="A20" s="27"/>
      <c r="B20" s="558"/>
      <c r="C20" s="558"/>
      <c r="D20" s="388">
        <f>SUM(D6:D19)</f>
        <v>428619200</v>
      </c>
    </row>
    <row r="21" spans="1:4">
      <c r="A21" s="376"/>
      <c r="B21" s="550"/>
      <c r="C21" s="550"/>
      <c r="D21" s="377"/>
    </row>
    <row r="22" spans="1:4">
      <c r="B22" s="551"/>
      <c r="C22" s="551"/>
    </row>
    <row r="23" spans="1:4">
      <c r="B23" s="551"/>
      <c r="C23" s="551"/>
    </row>
  </sheetData>
  <mergeCells count="21">
    <mergeCell ref="B21:C21"/>
    <mergeCell ref="B22:C22"/>
    <mergeCell ref="B23:C23"/>
    <mergeCell ref="A2:D3"/>
    <mergeCell ref="B15:C15"/>
    <mergeCell ref="B16:C16"/>
    <mergeCell ref="B17:C17"/>
    <mergeCell ref="B18:C18"/>
    <mergeCell ref="B19:C19"/>
    <mergeCell ref="B20:C20"/>
    <mergeCell ref="B8:C8"/>
    <mergeCell ref="B9:C9"/>
    <mergeCell ref="B10:C10"/>
    <mergeCell ref="B11:C11"/>
    <mergeCell ref="B12:C12"/>
    <mergeCell ref="B13:C13"/>
    <mergeCell ref="A4:A5"/>
    <mergeCell ref="B4:C5"/>
    <mergeCell ref="D4:D5"/>
    <mergeCell ref="B6:C6"/>
    <mergeCell ref="B7:C7"/>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B2:G31"/>
  <sheetViews>
    <sheetView workbookViewId="0">
      <selection activeCell="D31" sqref="D31"/>
    </sheetView>
  </sheetViews>
  <sheetFormatPr defaultRowHeight="12.75"/>
  <cols>
    <col min="1" max="1" width="1.42578125" style="35" customWidth="1"/>
    <col min="2" max="2" width="8.140625" style="35" customWidth="1"/>
    <col min="3" max="3" width="8" style="35" customWidth="1"/>
    <col min="4" max="4" width="35.7109375" style="35" customWidth="1"/>
    <col min="5" max="7" width="11.42578125" style="35" customWidth="1"/>
    <col min="8" max="8" width="1.42578125" style="35" customWidth="1"/>
    <col min="9" max="9" width="3.28515625" style="35" customWidth="1"/>
    <col min="10" max="16384" width="9.140625" style="35"/>
  </cols>
  <sheetData>
    <row r="2" spans="2:7" ht="124.5" customHeight="1">
      <c r="B2" s="462" t="s">
        <v>692</v>
      </c>
      <c r="C2" s="463"/>
      <c r="D2" s="463"/>
      <c r="E2" s="463"/>
      <c r="F2" s="463"/>
      <c r="G2" s="463"/>
    </row>
    <row r="4" spans="2:7" ht="25.5">
      <c r="B4" s="37" t="s">
        <v>59</v>
      </c>
      <c r="C4" s="37" t="s">
        <v>60</v>
      </c>
      <c r="D4" s="38" t="s">
        <v>61</v>
      </c>
      <c r="E4" s="38">
        <v>2020</v>
      </c>
      <c r="F4" s="38">
        <v>2021</v>
      </c>
      <c r="G4" s="38">
        <v>2022</v>
      </c>
    </row>
    <row r="5" spans="2:7">
      <c r="B5" s="39"/>
      <c r="C5" s="39"/>
      <c r="D5" s="40" t="s">
        <v>62</v>
      </c>
      <c r="E5" s="39"/>
      <c r="F5" s="39"/>
      <c r="G5" s="39"/>
    </row>
    <row r="6" spans="2:7">
      <c r="B6" s="41">
        <v>511</v>
      </c>
      <c r="C6" s="41"/>
      <c r="D6" s="42"/>
      <c r="E6" s="41"/>
      <c r="F6" s="41"/>
      <c r="G6" s="42"/>
    </row>
    <row r="7" spans="2:7" ht="25.5">
      <c r="B7" s="41">
        <v>511</v>
      </c>
      <c r="C7" s="41">
        <v>1</v>
      </c>
      <c r="D7" s="447" t="s">
        <v>715</v>
      </c>
      <c r="E7" s="180">
        <v>5000000</v>
      </c>
      <c r="F7" s="180">
        <v>5000000</v>
      </c>
      <c r="G7" s="180">
        <v>5000000</v>
      </c>
    </row>
    <row r="8" spans="2:7">
      <c r="B8" s="41"/>
      <c r="C8" s="41"/>
      <c r="D8" s="447" t="s">
        <v>63</v>
      </c>
      <c r="E8" s="180"/>
      <c r="F8" s="180"/>
      <c r="G8" s="180"/>
    </row>
    <row r="9" spans="2:7">
      <c r="B9" s="43"/>
      <c r="C9" s="43"/>
      <c r="D9" s="450" t="s">
        <v>64</v>
      </c>
      <c r="E9" s="171">
        <f>SUM(E7)</f>
        <v>5000000</v>
      </c>
      <c r="F9" s="171">
        <f>SUM(F7)</f>
        <v>5000000</v>
      </c>
      <c r="G9" s="171">
        <f>SUM(G7)</f>
        <v>5000000</v>
      </c>
    </row>
    <row r="10" spans="2:7">
      <c r="B10" s="41"/>
      <c r="C10" s="41"/>
      <c r="D10" s="447"/>
      <c r="E10" s="41"/>
      <c r="F10" s="41"/>
      <c r="G10" s="41"/>
    </row>
    <row r="11" spans="2:7" ht="25.5">
      <c r="B11" s="41">
        <v>511</v>
      </c>
      <c r="C11" s="41">
        <v>2</v>
      </c>
      <c r="D11" s="447" t="s">
        <v>716</v>
      </c>
      <c r="E11" s="180"/>
      <c r="F11" s="180">
        <v>25000000</v>
      </c>
      <c r="G11" s="180">
        <v>30000000</v>
      </c>
    </row>
    <row r="12" spans="2:7">
      <c r="B12" s="41"/>
      <c r="C12" s="41"/>
      <c r="D12" s="447" t="s">
        <v>63</v>
      </c>
      <c r="E12" s="180"/>
      <c r="F12" s="180"/>
      <c r="G12" s="180"/>
    </row>
    <row r="13" spans="2:7">
      <c r="B13" s="41"/>
      <c r="C13" s="41"/>
      <c r="D13" s="450" t="s">
        <v>65</v>
      </c>
      <c r="E13" s="171"/>
      <c r="F13" s="171">
        <f>SUM(F11)</f>
        <v>25000000</v>
      </c>
      <c r="G13" s="171">
        <f>SUM(G11)</f>
        <v>30000000</v>
      </c>
    </row>
    <row r="14" spans="2:7">
      <c r="B14" s="41">
        <v>511</v>
      </c>
      <c r="C14" s="41">
        <v>3</v>
      </c>
      <c r="D14" s="447" t="s">
        <v>66</v>
      </c>
      <c r="E14" s="180">
        <v>5000000</v>
      </c>
      <c r="F14" s="180">
        <v>10000000</v>
      </c>
      <c r="G14" s="180">
        <v>10000000</v>
      </c>
    </row>
    <row r="15" spans="2:7">
      <c r="B15" s="41"/>
      <c r="C15" s="41"/>
      <c r="D15" s="447" t="s">
        <v>63</v>
      </c>
      <c r="E15" s="180"/>
      <c r="F15" s="180"/>
      <c r="G15" s="180"/>
    </row>
    <row r="16" spans="2:7">
      <c r="B16" s="41"/>
      <c r="C16" s="41"/>
      <c r="D16" s="450" t="s">
        <v>65</v>
      </c>
      <c r="E16" s="283">
        <f>SUM(E14)</f>
        <v>5000000</v>
      </c>
      <c r="F16" s="171">
        <f>SUM(F14)</f>
        <v>10000000</v>
      </c>
      <c r="G16" s="171">
        <f>SUM(G14)</f>
        <v>10000000</v>
      </c>
    </row>
    <row r="17" spans="2:7">
      <c r="B17" s="41"/>
      <c r="C17" s="41"/>
      <c r="D17" s="447"/>
      <c r="E17" s="41"/>
      <c r="F17" s="180"/>
      <c r="G17" s="180"/>
    </row>
    <row r="18" spans="2:7">
      <c r="B18" s="41"/>
      <c r="C18" s="41"/>
      <c r="D18" s="447"/>
      <c r="E18" s="41"/>
      <c r="F18" s="171"/>
      <c r="G18" s="171"/>
    </row>
    <row r="19" spans="2:7">
      <c r="B19" s="41"/>
      <c r="C19" s="41"/>
      <c r="D19" s="450"/>
      <c r="E19" s="43"/>
      <c r="F19" s="171"/>
      <c r="G19" s="171"/>
    </row>
    <row r="20" spans="2:7">
      <c r="B20" s="41">
        <v>511</v>
      </c>
      <c r="C20" s="41">
        <v>5</v>
      </c>
      <c r="D20" s="447"/>
      <c r="E20" s="41"/>
      <c r="F20" s="180"/>
      <c r="G20" s="180"/>
    </row>
    <row r="21" spans="2:7">
      <c r="B21" s="41"/>
      <c r="C21" s="41"/>
      <c r="D21" s="447"/>
      <c r="E21" s="41"/>
      <c r="F21" s="180"/>
      <c r="G21" s="180"/>
    </row>
    <row r="22" spans="2:7">
      <c r="B22" s="41"/>
      <c r="C22" s="41"/>
      <c r="D22" s="447"/>
      <c r="E22" s="41"/>
      <c r="F22" s="171"/>
      <c r="G22" s="171"/>
    </row>
    <row r="23" spans="2:7">
      <c r="B23" s="41"/>
      <c r="C23" s="41"/>
      <c r="D23" s="450" t="s">
        <v>65</v>
      </c>
      <c r="E23" s="41"/>
      <c r="F23" s="171">
        <f>SUM(F20:F21)</f>
        <v>0</v>
      </c>
      <c r="G23" s="171">
        <f>SUM(G20:G21)</f>
        <v>0</v>
      </c>
    </row>
    <row r="24" spans="2:7">
      <c r="B24" s="41">
        <v>511</v>
      </c>
      <c r="C24" s="41">
        <v>7</v>
      </c>
      <c r="D24" s="447" t="s">
        <v>717</v>
      </c>
      <c r="E24" s="41"/>
      <c r="F24" s="180">
        <v>28000000</v>
      </c>
      <c r="G24" s="180">
        <v>5000000</v>
      </c>
    </row>
    <row r="25" spans="2:7">
      <c r="B25" s="41"/>
      <c r="C25" s="41"/>
      <c r="D25" s="447" t="s">
        <v>63</v>
      </c>
      <c r="E25" s="41"/>
      <c r="F25" s="180"/>
      <c r="G25" s="180"/>
    </row>
    <row r="26" spans="2:7">
      <c r="B26" s="41"/>
      <c r="C26" s="41"/>
      <c r="D26" s="450" t="s">
        <v>65</v>
      </c>
      <c r="E26" s="41"/>
      <c r="F26" s="171">
        <v>28000000</v>
      </c>
      <c r="G26" s="171">
        <v>5000000</v>
      </c>
    </row>
    <row r="27" spans="2:7">
      <c r="B27" s="41"/>
      <c r="C27" s="41"/>
      <c r="D27" s="447"/>
      <c r="E27" s="317"/>
      <c r="F27" s="41"/>
      <c r="G27" s="41"/>
    </row>
    <row r="28" spans="2:7">
      <c r="B28" s="41"/>
      <c r="C28" s="41"/>
      <c r="D28" s="447"/>
      <c r="E28" s="41"/>
      <c r="F28" s="41"/>
      <c r="G28" s="41"/>
    </row>
    <row r="29" spans="2:7">
      <c r="B29" s="41"/>
      <c r="C29" s="41"/>
      <c r="D29" s="450"/>
      <c r="E29" s="43"/>
      <c r="F29" s="41"/>
      <c r="G29" s="41"/>
    </row>
    <row r="30" spans="2:7">
      <c r="B30" s="41"/>
      <c r="C30" s="41"/>
      <c r="D30" s="447"/>
      <c r="E30" s="41"/>
      <c r="F30" s="41"/>
      <c r="G30" s="41"/>
    </row>
    <row r="31" spans="2:7">
      <c r="B31" s="41"/>
      <c r="C31" s="41"/>
      <c r="D31" s="450" t="s">
        <v>718</v>
      </c>
      <c r="E31" s="171">
        <f>SUM(E9+E13+E16+E19+E24+E27)</f>
        <v>10000000</v>
      </c>
      <c r="F31" s="171">
        <f>SUM(F29,F26,F23,F19,F16,F13,F9)</f>
        <v>68000000</v>
      </c>
      <c r="G31" s="171">
        <f>SUM(G29,G26,G23,G19,G16,G13,G9)</f>
        <v>50000000</v>
      </c>
    </row>
  </sheetData>
  <mergeCells count="1">
    <mergeCell ref="B2:G2"/>
  </mergeCell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dimension ref="A1"/>
  <sheetViews>
    <sheetView topLeftCell="D1" workbookViewId="0"/>
  </sheetViews>
  <sheetFormatPr defaultRowHeight="15"/>
  <sheetData/>
  <pageMargins left="0.7" right="0.7" top="0.75" bottom="0.75" header="0.3" footer="0.3"/>
</worksheet>
</file>

<file path=xl/worksheets/sheet31.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4.xml><?xml version="1.0" encoding="utf-8"?>
<worksheet xmlns="http://schemas.openxmlformats.org/spreadsheetml/2006/main" xmlns:r="http://schemas.openxmlformats.org/officeDocument/2006/relationships">
  <dimension ref="B2:D88"/>
  <sheetViews>
    <sheetView topLeftCell="A55" workbookViewId="0">
      <selection activeCell="D86" sqref="D86:D87"/>
    </sheetView>
  </sheetViews>
  <sheetFormatPr defaultRowHeight="15"/>
  <cols>
    <col min="1" max="1" width="1.42578125" style="13" customWidth="1"/>
    <col min="2" max="2" width="11.42578125" style="13" customWidth="1"/>
    <col min="3" max="3" width="58.28515625" style="13" customWidth="1"/>
    <col min="4" max="4" width="14.5703125" style="13" customWidth="1"/>
    <col min="5" max="5" width="1.42578125" style="13" customWidth="1"/>
    <col min="6" max="6" width="10" style="13" bestFit="1" customWidth="1"/>
    <col min="7" max="16384" width="9.140625" style="13"/>
  </cols>
  <sheetData>
    <row r="2" spans="2:4" ht="61.5" customHeight="1">
      <c r="B2" s="462" t="s">
        <v>621</v>
      </c>
      <c r="C2" s="463"/>
      <c r="D2" s="463"/>
    </row>
    <row r="4" spans="2:4" ht="28.5">
      <c r="B4" s="16" t="s">
        <v>23</v>
      </c>
      <c r="C4" s="17" t="s">
        <v>58</v>
      </c>
      <c r="D4" s="16" t="s">
        <v>624</v>
      </c>
    </row>
    <row r="5" spans="2:4">
      <c r="B5" s="455"/>
      <c r="C5" s="456"/>
      <c r="D5" s="457"/>
    </row>
    <row r="6" spans="2:4">
      <c r="B6" s="51">
        <v>711000</v>
      </c>
      <c r="C6" s="50" t="s">
        <v>67</v>
      </c>
      <c r="D6" s="50"/>
    </row>
    <row r="7" spans="2:4">
      <c r="B7" s="45">
        <v>711111</v>
      </c>
      <c r="C7" s="51" t="s">
        <v>68</v>
      </c>
      <c r="D7" s="46">
        <v>100000000</v>
      </c>
    </row>
    <row r="8" spans="2:4">
      <c r="B8" s="45">
        <v>711121</v>
      </c>
      <c r="C8" s="51" t="s">
        <v>654</v>
      </c>
      <c r="D8" s="46">
        <v>50000</v>
      </c>
    </row>
    <row r="9" spans="2:4">
      <c r="B9" s="45">
        <v>711122</v>
      </c>
      <c r="C9" s="51" t="s">
        <v>655</v>
      </c>
      <c r="D9" s="46">
        <v>2200000</v>
      </c>
    </row>
    <row r="10" spans="2:4">
      <c r="B10" s="45">
        <v>711123</v>
      </c>
      <c r="C10" s="51" t="s">
        <v>656</v>
      </c>
      <c r="D10" s="46">
        <v>9750000</v>
      </c>
    </row>
    <row r="11" spans="2:4">
      <c r="B11" s="45">
        <v>711145</v>
      </c>
      <c r="C11" s="51" t="s">
        <v>657</v>
      </c>
      <c r="D11" s="46">
        <v>390000</v>
      </c>
    </row>
    <row r="12" spans="2:4">
      <c r="B12" s="45">
        <v>711146</v>
      </c>
      <c r="C12" s="51" t="s">
        <v>658</v>
      </c>
      <c r="D12" s="46">
        <v>10000</v>
      </c>
    </row>
    <row r="13" spans="2:4">
      <c r="B13" s="45">
        <v>711191</v>
      </c>
      <c r="C13" s="51" t="s">
        <v>659</v>
      </c>
      <c r="D13" s="46">
        <v>8900000</v>
      </c>
    </row>
    <row r="14" spans="2:4">
      <c r="B14" s="47">
        <v>711193</v>
      </c>
      <c r="C14" s="52" t="s">
        <v>660</v>
      </c>
      <c r="D14" s="48">
        <v>100000</v>
      </c>
    </row>
    <row r="15" spans="2:4">
      <c r="B15" s="54"/>
      <c r="C15" s="55" t="s">
        <v>69</v>
      </c>
      <c r="D15" s="56">
        <f>SUM(D7:D14)</f>
        <v>121400000</v>
      </c>
    </row>
    <row r="16" spans="2:4">
      <c r="B16" s="49"/>
      <c r="C16" s="61"/>
      <c r="D16" s="67"/>
    </row>
    <row r="17" spans="2:4">
      <c r="B17" s="57">
        <v>713000</v>
      </c>
      <c r="C17" s="62" t="s">
        <v>70</v>
      </c>
      <c r="D17" s="68"/>
    </row>
    <row r="18" spans="2:4">
      <c r="B18" s="51">
        <v>713121</v>
      </c>
      <c r="C18" s="62" t="s">
        <v>661</v>
      </c>
      <c r="D18" s="68">
        <v>13000000</v>
      </c>
    </row>
    <row r="19" spans="2:4">
      <c r="B19" s="51">
        <v>713122</v>
      </c>
      <c r="C19" s="62" t="s">
        <v>662</v>
      </c>
      <c r="D19" s="68">
        <v>7000000</v>
      </c>
    </row>
    <row r="20" spans="2:4">
      <c r="B20" s="51">
        <v>713311</v>
      </c>
      <c r="C20" s="62" t="s">
        <v>663</v>
      </c>
      <c r="D20" s="68">
        <v>2000000</v>
      </c>
    </row>
    <row r="21" spans="2:4">
      <c r="B21" s="402">
        <v>713421</v>
      </c>
      <c r="C21" s="62" t="s">
        <v>664</v>
      </c>
      <c r="D21" s="68">
        <v>2200000</v>
      </c>
    </row>
    <row r="22" spans="2:4">
      <c r="B22" s="402">
        <v>713423</v>
      </c>
      <c r="C22" s="62" t="s">
        <v>665</v>
      </c>
      <c r="D22" s="68">
        <v>800000</v>
      </c>
    </row>
    <row r="23" spans="2:4">
      <c r="B23" s="22"/>
      <c r="C23" s="66" t="s">
        <v>71</v>
      </c>
      <c r="D23" s="69">
        <f>SUM(D18:D22)</f>
        <v>25000000</v>
      </c>
    </row>
    <row r="24" spans="2:4">
      <c r="B24" s="58"/>
      <c r="C24" s="63"/>
      <c r="D24" s="68"/>
    </row>
    <row r="25" spans="2:4">
      <c r="B25" s="58">
        <v>714000</v>
      </c>
      <c r="C25" s="62" t="s">
        <v>72</v>
      </c>
      <c r="D25" s="68">
        <v>6100000</v>
      </c>
    </row>
    <row r="26" spans="2:4">
      <c r="B26" s="58">
        <v>714511</v>
      </c>
      <c r="C26" s="62" t="s">
        <v>666</v>
      </c>
      <c r="D26" s="68">
        <v>50000</v>
      </c>
    </row>
    <row r="27" spans="2:4">
      <c r="B27" s="58">
        <v>714513</v>
      </c>
      <c r="C27" s="62" t="s">
        <v>667</v>
      </c>
      <c r="D27" s="68">
        <v>4450000</v>
      </c>
    </row>
    <row r="28" spans="2:4">
      <c r="B28" s="58">
        <v>714543</v>
      </c>
      <c r="C28" s="62" t="s">
        <v>668</v>
      </c>
      <c r="D28" s="68">
        <v>400000</v>
      </c>
    </row>
    <row r="29" spans="2:4">
      <c r="B29" s="58">
        <v>714552</v>
      </c>
      <c r="C29" s="62" t="s">
        <v>669</v>
      </c>
      <c r="D29" s="68">
        <v>200000</v>
      </c>
    </row>
    <row r="30" spans="2:4">
      <c r="B30" s="58">
        <v>714562</v>
      </c>
      <c r="C30" s="62" t="s">
        <v>670</v>
      </c>
      <c r="D30" s="70">
        <v>1000000</v>
      </c>
    </row>
    <row r="31" spans="2:4">
      <c r="B31" s="42"/>
      <c r="C31" s="66" t="s">
        <v>73</v>
      </c>
      <c r="D31" s="69">
        <f>SUM(D26:D30)</f>
        <v>6100000</v>
      </c>
    </row>
    <row r="32" spans="2:4">
      <c r="B32" s="58"/>
      <c r="C32" s="63"/>
      <c r="D32" s="68"/>
    </row>
    <row r="33" spans="2:4">
      <c r="B33" s="58">
        <v>716000</v>
      </c>
      <c r="C33" s="62" t="s">
        <v>74</v>
      </c>
      <c r="D33" s="68">
        <v>4000000</v>
      </c>
    </row>
    <row r="34" spans="2:4">
      <c r="B34" s="58">
        <v>716111</v>
      </c>
      <c r="C34" s="62" t="s">
        <v>75</v>
      </c>
      <c r="D34" s="68">
        <v>4000000</v>
      </c>
    </row>
    <row r="35" spans="2:4">
      <c r="B35" s="42" t="s">
        <v>76</v>
      </c>
      <c r="C35" s="66" t="s">
        <v>77</v>
      </c>
      <c r="D35" s="69">
        <v>4000000</v>
      </c>
    </row>
    <row r="36" spans="2:4">
      <c r="B36" s="58"/>
      <c r="C36" s="63"/>
      <c r="D36" s="71"/>
    </row>
    <row r="37" spans="2:4">
      <c r="B37" s="58">
        <v>732000</v>
      </c>
      <c r="C37" s="62" t="s">
        <v>78</v>
      </c>
      <c r="D37" s="71"/>
    </row>
    <row r="38" spans="2:4">
      <c r="B38" s="58">
        <v>732250</v>
      </c>
      <c r="C38" s="62" t="s">
        <v>79</v>
      </c>
      <c r="D38" s="68"/>
    </row>
    <row r="39" spans="2:4">
      <c r="B39" s="42"/>
      <c r="C39" s="66" t="s">
        <v>80</v>
      </c>
      <c r="D39" s="69"/>
    </row>
    <row r="40" spans="2:4">
      <c r="B40" s="58"/>
      <c r="C40" s="62"/>
      <c r="D40" s="71"/>
    </row>
    <row r="41" spans="2:4">
      <c r="B41" s="58">
        <v>733000</v>
      </c>
      <c r="C41" s="62" t="s">
        <v>81</v>
      </c>
      <c r="D41" s="71">
        <v>202300000</v>
      </c>
    </row>
    <row r="42" spans="2:4">
      <c r="B42" s="58">
        <v>733151</v>
      </c>
      <c r="C42" s="62" t="s">
        <v>82</v>
      </c>
      <c r="D42" s="68">
        <v>192300000</v>
      </c>
    </row>
    <row r="43" spans="2:4">
      <c r="B43" s="58">
        <v>733250</v>
      </c>
      <c r="C43" s="62" t="s">
        <v>83</v>
      </c>
      <c r="D43" s="68"/>
    </row>
    <row r="44" spans="2:4">
      <c r="B44" s="58">
        <v>733154</v>
      </c>
      <c r="C44" s="64" t="s">
        <v>597</v>
      </c>
      <c r="D44" s="72">
        <v>10000000</v>
      </c>
    </row>
    <row r="45" spans="2:4">
      <c r="B45" s="42"/>
      <c r="C45" s="66" t="s">
        <v>84</v>
      </c>
      <c r="D45" s="69">
        <v>202300000</v>
      </c>
    </row>
    <row r="46" spans="2:4">
      <c r="B46" s="58"/>
      <c r="C46" s="63"/>
      <c r="D46" s="68"/>
    </row>
    <row r="47" spans="2:4">
      <c r="B47" s="58">
        <v>741000</v>
      </c>
      <c r="C47" s="62" t="s">
        <v>85</v>
      </c>
      <c r="D47" s="68">
        <v>600000</v>
      </c>
    </row>
    <row r="48" spans="2:4">
      <c r="B48" s="58">
        <v>741511</v>
      </c>
      <c r="C48" s="62" t="s">
        <v>639</v>
      </c>
      <c r="D48" s="68">
        <v>400000</v>
      </c>
    </row>
    <row r="49" spans="2:4">
      <c r="B49" s="58">
        <v>741513</v>
      </c>
      <c r="C49" s="62" t="s">
        <v>640</v>
      </c>
      <c r="D49" s="74">
        <v>50000</v>
      </c>
    </row>
    <row r="50" spans="2:4">
      <c r="B50" s="58">
        <v>741526</v>
      </c>
      <c r="C50" s="64" t="s">
        <v>671</v>
      </c>
      <c r="D50" s="403">
        <v>10000</v>
      </c>
    </row>
    <row r="51" spans="2:4">
      <c r="B51" s="58">
        <v>741528</v>
      </c>
      <c r="C51" s="64" t="s">
        <v>672</v>
      </c>
      <c r="D51" s="72">
        <v>10000</v>
      </c>
    </row>
    <row r="52" spans="2:4">
      <c r="B52" s="58">
        <v>741595</v>
      </c>
      <c r="C52" s="64" t="s">
        <v>673</v>
      </c>
      <c r="D52" s="72">
        <v>130000</v>
      </c>
    </row>
    <row r="53" spans="2:4">
      <c r="B53" s="464"/>
      <c r="C53" s="466" t="s">
        <v>86</v>
      </c>
      <c r="D53" s="468">
        <f>SUM(D48:D52)</f>
        <v>600000</v>
      </c>
    </row>
    <row r="54" spans="2:4" ht="1.5" customHeight="1">
      <c r="B54" s="465"/>
      <c r="C54" s="467"/>
      <c r="D54" s="469"/>
    </row>
    <row r="55" spans="2:4">
      <c r="B55" s="58"/>
      <c r="C55" s="63"/>
      <c r="D55" s="71"/>
    </row>
    <row r="56" spans="2:4">
      <c r="B56" s="58">
        <v>742000</v>
      </c>
      <c r="C56" s="62" t="s">
        <v>87</v>
      </c>
      <c r="D56" s="68">
        <v>26600000</v>
      </c>
    </row>
    <row r="57" spans="2:4">
      <c r="B57" s="58">
        <v>742152</v>
      </c>
      <c r="C57" s="62" t="s">
        <v>641</v>
      </c>
      <c r="D57" s="68">
        <v>50000</v>
      </c>
    </row>
    <row r="58" spans="2:4" ht="25.5">
      <c r="B58" s="58">
        <v>742156</v>
      </c>
      <c r="C58" s="62" t="s">
        <v>638</v>
      </c>
      <c r="D58" s="68">
        <v>4950000</v>
      </c>
    </row>
    <row r="59" spans="2:4">
      <c r="B59" s="58">
        <v>742251</v>
      </c>
      <c r="C59" s="62" t="s">
        <v>88</v>
      </c>
      <c r="D59" s="68">
        <v>1000000</v>
      </c>
    </row>
    <row r="60" spans="2:4">
      <c r="B60" s="58">
        <v>742253</v>
      </c>
      <c r="C60" s="62" t="s">
        <v>674</v>
      </c>
      <c r="D60" s="68">
        <v>300000</v>
      </c>
    </row>
    <row r="61" spans="2:4">
      <c r="B61" s="58">
        <v>742255</v>
      </c>
      <c r="C61" s="62" t="s">
        <v>675</v>
      </c>
      <c r="D61" s="68">
        <v>300000</v>
      </c>
    </row>
    <row r="62" spans="2:4">
      <c r="B62" s="58">
        <v>742351</v>
      </c>
      <c r="C62" s="62" t="s">
        <v>637</v>
      </c>
      <c r="D62" s="68">
        <v>20000000</v>
      </c>
    </row>
    <row r="63" spans="2:4">
      <c r="B63" s="42" t="s">
        <v>89</v>
      </c>
      <c r="C63" s="66" t="s">
        <v>90</v>
      </c>
      <c r="D63" s="69">
        <f>SUM(D57:D62)</f>
        <v>26600000</v>
      </c>
    </row>
    <row r="64" spans="2:4">
      <c r="B64" s="59"/>
      <c r="C64" s="63"/>
      <c r="D64" s="71"/>
    </row>
    <row r="65" spans="2:4">
      <c r="B65" s="405">
        <v>743324</v>
      </c>
      <c r="C65" s="404" t="s">
        <v>91</v>
      </c>
      <c r="D65" s="68">
        <v>4970000</v>
      </c>
    </row>
    <row r="66" spans="2:4">
      <c r="B66" s="405">
        <v>743351</v>
      </c>
      <c r="C66" s="404" t="s">
        <v>676</v>
      </c>
      <c r="D66" s="406">
        <v>30000</v>
      </c>
    </row>
    <row r="67" spans="2:4">
      <c r="B67" s="44"/>
      <c r="C67" s="448" t="s">
        <v>719</v>
      </c>
      <c r="D67" s="69">
        <v>5000000</v>
      </c>
    </row>
    <row r="68" spans="2:4">
      <c r="B68" s="59"/>
      <c r="C68" s="63"/>
      <c r="D68" s="71"/>
    </row>
    <row r="69" spans="2:4">
      <c r="B69" s="405">
        <v>744121</v>
      </c>
      <c r="C69" s="404" t="s">
        <v>581</v>
      </c>
      <c r="D69" s="406">
        <v>50000</v>
      </c>
    </row>
    <row r="70" spans="2:4">
      <c r="B70" s="447"/>
      <c r="C70" s="450" t="s">
        <v>720</v>
      </c>
      <c r="D70" s="458">
        <v>50000</v>
      </c>
    </row>
    <row r="71" spans="2:4">
      <c r="B71" s="58"/>
      <c r="C71" s="63"/>
      <c r="D71" s="407"/>
    </row>
    <row r="72" spans="2:4">
      <c r="B72" s="58">
        <v>745000</v>
      </c>
      <c r="C72" s="62" t="s">
        <v>92</v>
      </c>
      <c r="D72" s="68"/>
    </row>
    <row r="73" spans="2:4">
      <c r="B73" s="58">
        <v>745151</v>
      </c>
      <c r="C73" s="62" t="s">
        <v>93</v>
      </c>
      <c r="D73" s="68">
        <v>25269200</v>
      </c>
    </row>
    <row r="74" spans="2:4">
      <c r="B74" s="42"/>
      <c r="C74" s="66" t="s">
        <v>94</v>
      </c>
      <c r="D74" s="69">
        <v>25269200</v>
      </c>
    </row>
    <row r="75" spans="2:4">
      <c r="B75" s="58"/>
      <c r="C75" s="63"/>
      <c r="D75" s="71"/>
    </row>
    <row r="76" spans="2:4">
      <c r="B76" s="58">
        <v>771111</v>
      </c>
      <c r="C76" s="63" t="s">
        <v>43</v>
      </c>
      <c r="D76" s="71">
        <v>2000000</v>
      </c>
    </row>
    <row r="77" spans="2:4">
      <c r="B77" s="447"/>
      <c r="C77" s="450" t="s">
        <v>643</v>
      </c>
      <c r="D77" s="449">
        <v>2000000</v>
      </c>
    </row>
    <row r="78" spans="2:4">
      <c r="B78" s="58"/>
      <c r="C78" s="63"/>
      <c r="D78" s="71"/>
    </row>
    <row r="79" spans="2:4">
      <c r="B79" s="58">
        <v>772114</v>
      </c>
      <c r="C79" s="63" t="s">
        <v>642</v>
      </c>
      <c r="D79" s="71">
        <v>300000</v>
      </c>
    </row>
    <row r="80" spans="2:4">
      <c r="B80" s="42"/>
      <c r="C80" s="66" t="s">
        <v>644</v>
      </c>
      <c r="D80" s="69">
        <v>300000</v>
      </c>
    </row>
    <row r="81" spans="2:4">
      <c r="B81" s="58">
        <v>911450</v>
      </c>
      <c r="C81" s="63" t="s">
        <v>16</v>
      </c>
      <c r="D81" s="71">
        <v>10000000</v>
      </c>
    </row>
    <row r="82" spans="2:4">
      <c r="B82" s="42"/>
      <c r="C82" s="66" t="s">
        <v>95</v>
      </c>
      <c r="D82" s="69"/>
    </row>
    <row r="83" spans="2:4">
      <c r="B83" s="42"/>
      <c r="C83" s="66" t="s">
        <v>96</v>
      </c>
      <c r="D83" s="459"/>
    </row>
    <row r="84" spans="2:4">
      <c r="B84" s="42"/>
      <c r="C84" s="66" t="s">
        <v>97</v>
      </c>
      <c r="D84" s="459"/>
    </row>
    <row r="85" spans="2:4">
      <c r="B85" s="42"/>
      <c r="C85" s="66" t="s">
        <v>98</v>
      </c>
      <c r="D85" s="69"/>
    </row>
    <row r="86" spans="2:4">
      <c r="B86" s="470">
        <v>911450</v>
      </c>
      <c r="C86" s="471" t="s">
        <v>99</v>
      </c>
      <c r="D86" s="472">
        <v>10000000</v>
      </c>
    </row>
    <row r="87" spans="2:4">
      <c r="B87" s="470"/>
      <c r="C87" s="471"/>
      <c r="D87" s="472"/>
    </row>
    <row r="88" spans="2:4">
      <c r="B88" s="60"/>
      <c r="C88" s="65" t="s">
        <v>100</v>
      </c>
      <c r="D88" s="73">
        <v>428619200</v>
      </c>
    </row>
  </sheetData>
  <mergeCells count="7">
    <mergeCell ref="B2:D2"/>
    <mergeCell ref="B53:B54"/>
    <mergeCell ref="C53:C54"/>
    <mergeCell ref="D53:D54"/>
    <mergeCell ref="B86:B87"/>
    <mergeCell ref="C86:C87"/>
    <mergeCell ref="D86:D8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
  <sheetViews>
    <sheetView topLeftCell="E1" workbookViewId="0"/>
  </sheetViews>
  <sheetFormatPr defaultRowHeight="15"/>
  <sheetData/>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
  <sheetViews>
    <sheetView topLeftCell="W1" workbookViewId="0"/>
  </sheetViews>
  <sheetFormatPr defaultRowHeight="15"/>
  <sheetData/>
  <pageMargins left="0.7" right="0.7" top="0.75" bottom="0.75" header="0.3" footer="0.3"/>
</worksheet>
</file>

<file path=xl/worksheets/sheet8.xml><?xml version="1.0" encoding="utf-8"?>
<worksheet xmlns="http://schemas.openxmlformats.org/spreadsheetml/2006/main" xmlns:r="http://schemas.openxmlformats.org/officeDocument/2006/relationships">
  <dimension ref="B2:I48"/>
  <sheetViews>
    <sheetView topLeftCell="A16" workbookViewId="0">
      <selection activeCell="F49" sqref="F49"/>
    </sheetView>
  </sheetViews>
  <sheetFormatPr defaultRowHeight="15"/>
  <cols>
    <col min="1" max="1" width="1.42578125" customWidth="1"/>
    <col min="2" max="2" width="7" customWidth="1"/>
    <col min="3" max="3" width="47" customWidth="1"/>
    <col min="4" max="4" width="11.7109375" customWidth="1"/>
    <col min="5" max="5" width="10.85546875" customWidth="1"/>
    <col min="6" max="6" width="11.7109375" customWidth="1"/>
  </cols>
  <sheetData>
    <row r="2" spans="2:6" ht="42" customHeight="1">
      <c r="B2" s="473" t="s">
        <v>540</v>
      </c>
      <c r="C2" s="474"/>
      <c r="D2" s="474"/>
      <c r="E2" s="474"/>
      <c r="F2" s="474"/>
    </row>
    <row r="4" spans="2:6" ht="31.5">
      <c r="B4" s="78" t="s">
        <v>101</v>
      </c>
      <c r="C4" s="78" t="s">
        <v>102</v>
      </c>
      <c r="D4" s="78" t="s">
        <v>103</v>
      </c>
      <c r="E4" s="78" t="s">
        <v>104</v>
      </c>
      <c r="F4" s="78" t="s">
        <v>105</v>
      </c>
    </row>
    <row r="5" spans="2:6">
      <c r="B5" s="79">
        <v>1</v>
      </c>
      <c r="C5" s="79">
        <v>2</v>
      </c>
      <c r="D5" s="80">
        <v>3</v>
      </c>
      <c r="E5" s="80">
        <v>5</v>
      </c>
      <c r="F5" s="80">
        <v>6</v>
      </c>
    </row>
    <row r="6" spans="2:6">
      <c r="B6" s="81">
        <v>400</v>
      </c>
      <c r="C6" s="82" t="s">
        <v>106</v>
      </c>
      <c r="D6" s="83"/>
      <c r="E6" s="83"/>
      <c r="F6" s="83"/>
    </row>
    <row r="7" spans="2:6">
      <c r="B7" s="84">
        <v>410</v>
      </c>
      <c r="C7" s="85" t="s">
        <v>107</v>
      </c>
      <c r="D7" s="96">
        <v>123777200</v>
      </c>
      <c r="E7" s="96"/>
      <c r="F7" s="96">
        <v>123777200</v>
      </c>
    </row>
    <row r="8" spans="2:6">
      <c r="B8" s="79">
        <v>411</v>
      </c>
      <c r="C8" s="86" t="s">
        <v>108</v>
      </c>
      <c r="D8" s="87">
        <v>95088000</v>
      </c>
      <c r="E8" s="87"/>
      <c r="F8" s="87">
        <v>95088000</v>
      </c>
    </row>
    <row r="9" spans="2:6">
      <c r="B9" s="79">
        <v>412</v>
      </c>
      <c r="C9" s="86" t="s">
        <v>109</v>
      </c>
      <c r="D9" s="87">
        <v>17169200</v>
      </c>
      <c r="E9" s="87"/>
      <c r="F9" s="87">
        <v>17169200</v>
      </c>
    </row>
    <row r="10" spans="2:6">
      <c r="B10" s="79">
        <v>413</v>
      </c>
      <c r="C10" s="86" t="s">
        <v>110</v>
      </c>
      <c r="D10" s="87">
        <v>100000</v>
      </c>
      <c r="E10" s="87"/>
      <c r="F10" s="87">
        <v>100000</v>
      </c>
    </row>
    <row r="11" spans="2:6">
      <c r="B11" s="79">
        <v>414</v>
      </c>
      <c r="C11" s="86" t="s">
        <v>111</v>
      </c>
      <c r="D11" s="87">
        <v>2250000</v>
      </c>
      <c r="E11" s="87"/>
      <c r="F11" s="87">
        <v>2250000</v>
      </c>
    </row>
    <row r="12" spans="2:6">
      <c r="B12" s="79">
        <v>415</v>
      </c>
      <c r="C12" s="86" t="s">
        <v>112</v>
      </c>
      <c r="D12" s="87">
        <v>8420000</v>
      </c>
      <c r="E12" s="87"/>
      <c r="F12" s="87">
        <v>8420000</v>
      </c>
    </row>
    <row r="13" spans="2:6">
      <c r="B13" s="79">
        <v>416</v>
      </c>
      <c r="C13" s="86" t="s">
        <v>113</v>
      </c>
      <c r="D13" s="87">
        <v>750000</v>
      </c>
      <c r="E13" s="87"/>
      <c r="F13" s="87">
        <v>750000</v>
      </c>
    </row>
    <row r="14" spans="2:6">
      <c r="B14" s="84">
        <v>420</v>
      </c>
      <c r="C14" s="85" t="s">
        <v>114</v>
      </c>
      <c r="D14" s="96">
        <v>170360000</v>
      </c>
      <c r="E14" s="96"/>
      <c r="F14" s="96">
        <v>170360000</v>
      </c>
    </row>
    <row r="15" spans="2:6">
      <c r="B15" s="79">
        <v>421</v>
      </c>
      <c r="C15" s="86" t="s">
        <v>115</v>
      </c>
      <c r="D15" s="87">
        <v>31855000</v>
      </c>
      <c r="E15" s="87"/>
      <c r="F15" s="87">
        <v>31855000</v>
      </c>
    </row>
    <row r="16" spans="2:6">
      <c r="B16" s="79">
        <v>422</v>
      </c>
      <c r="C16" s="86" t="s">
        <v>116</v>
      </c>
      <c r="D16" s="87">
        <v>1460000</v>
      </c>
      <c r="E16" s="97"/>
      <c r="F16" s="87">
        <v>1460000</v>
      </c>
    </row>
    <row r="17" spans="2:9">
      <c r="B17" s="79">
        <v>423</v>
      </c>
      <c r="C17" s="86" t="s">
        <v>117</v>
      </c>
      <c r="D17" s="87">
        <v>31395000</v>
      </c>
      <c r="E17" s="87"/>
      <c r="F17" s="87">
        <v>31395000</v>
      </c>
    </row>
    <row r="18" spans="2:9">
      <c r="B18" s="79">
        <v>424</v>
      </c>
      <c r="C18" s="86" t="s">
        <v>118</v>
      </c>
      <c r="D18" s="87">
        <v>8480000</v>
      </c>
      <c r="E18" s="87"/>
      <c r="F18" s="87">
        <v>8480000</v>
      </c>
    </row>
    <row r="19" spans="2:9">
      <c r="B19" s="79">
        <v>425</v>
      </c>
      <c r="C19" s="86" t="s">
        <v>119</v>
      </c>
      <c r="D19" s="87">
        <v>73350000</v>
      </c>
      <c r="E19" s="87"/>
      <c r="F19" s="87">
        <v>73350000</v>
      </c>
      <c r="I19">
        <v>1</v>
      </c>
    </row>
    <row r="20" spans="2:9">
      <c r="B20" s="79">
        <v>426</v>
      </c>
      <c r="C20" s="86" t="s">
        <v>120</v>
      </c>
      <c r="D20" s="87">
        <v>23820000</v>
      </c>
      <c r="E20" s="87"/>
      <c r="F20" s="87">
        <v>23820000</v>
      </c>
    </row>
    <row r="21" spans="2:9">
      <c r="B21" s="84">
        <v>440</v>
      </c>
      <c r="C21" s="85" t="s">
        <v>121</v>
      </c>
      <c r="D21" s="96">
        <v>1500000</v>
      </c>
      <c r="E21" s="98"/>
      <c r="F21" s="96">
        <v>1500000</v>
      </c>
    </row>
    <row r="22" spans="2:9">
      <c r="B22" s="79">
        <v>441</v>
      </c>
      <c r="C22" s="86" t="s">
        <v>122</v>
      </c>
      <c r="D22" s="87">
        <v>1400000</v>
      </c>
      <c r="E22" s="97"/>
      <c r="F22" s="87">
        <v>1400000</v>
      </c>
    </row>
    <row r="23" spans="2:9">
      <c r="B23" s="79">
        <v>444</v>
      </c>
      <c r="C23" s="86" t="s">
        <v>123</v>
      </c>
      <c r="D23" s="87">
        <v>100000</v>
      </c>
      <c r="E23" s="97"/>
      <c r="F23" s="87">
        <v>100000</v>
      </c>
    </row>
    <row r="24" spans="2:9">
      <c r="B24" s="94">
        <v>450</v>
      </c>
      <c r="C24" s="95" t="s">
        <v>124</v>
      </c>
      <c r="D24" s="99"/>
      <c r="E24" s="100"/>
      <c r="F24" s="99"/>
    </row>
    <row r="25" spans="2:9">
      <c r="B25" s="90">
        <v>4511</v>
      </c>
      <c r="C25" s="91" t="s">
        <v>125</v>
      </c>
      <c r="D25" s="101"/>
      <c r="E25" s="102"/>
      <c r="F25" s="87"/>
    </row>
    <row r="26" spans="2:9">
      <c r="B26" s="88">
        <v>460</v>
      </c>
      <c r="C26" s="89" t="s">
        <v>126</v>
      </c>
      <c r="D26" s="103">
        <v>77352000</v>
      </c>
      <c r="E26" s="104"/>
      <c r="F26" s="103">
        <v>77352000</v>
      </c>
    </row>
    <row r="27" spans="2:9">
      <c r="B27" s="79">
        <v>463</v>
      </c>
      <c r="C27" s="86" t="s">
        <v>127</v>
      </c>
      <c r="D27" s="87">
        <v>61652000</v>
      </c>
      <c r="E27" s="97"/>
      <c r="F27" s="87">
        <v>61652000</v>
      </c>
    </row>
    <row r="28" spans="2:9">
      <c r="B28" s="79">
        <v>464</v>
      </c>
      <c r="C28" s="86" t="s">
        <v>127</v>
      </c>
      <c r="D28" s="87">
        <v>15000000</v>
      </c>
      <c r="E28" s="97"/>
      <c r="F28" s="87">
        <v>15000000</v>
      </c>
    </row>
    <row r="29" spans="2:9">
      <c r="B29" s="79">
        <v>465</v>
      </c>
      <c r="C29" s="86" t="s">
        <v>128</v>
      </c>
      <c r="D29" s="87">
        <v>700000</v>
      </c>
      <c r="E29" s="97"/>
      <c r="F29" s="87">
        <v>700000</v>
      </c>
    </row>
    <row r="30" spans="2:9">
      <c r="B30" s="88">
        <v>470</v>
      </c>
      <c r="C30" s="89" t="s">
        <v>129</v>
      </c>
      <c r="D30" s="103">
        <v>9400000</v>
      </c>
      <c r="E30" s="104"/>
      <c r="F30" s="103">
        <v>9400000</v>
      </c>
    </row>
    <row r="31" spans="2:9">
      <c r="B31" s="79">
        <v>472</v>
      </c>
      <c r="C31" s="86" t="s">
        <v>130</v>
      </c>
      <c r="D31" s="87">
        <v>9400000</v>
      </c>
      <c r="E31" s="97"/>
      <c r="F31" s="87">
        <v>9400000</v>
      </c>
    </row>
    <row r="32" spans="2:9">
      <c r="B32" s="88">
        <v>480</v>
      </c>
      <c r="C32" s="89" t="s">
        <v>131</v>
      </c>
      <c r="D32" s="103">
        <v>16730000</v>
      </c>
      <c r="E32" s="103"/>
      <c r="F32" s="103">
        <v>16730000</v>
      </c>
    </row>
    <row r="33" spans="2:6">
      <c r="B33" s="90">
        <v>481</v>
      </c>
      <c r="C33" s="91" t="s">
        <v>132</v>
      </c>
      <c r="D33" s="101">
        <v>12500000</v>
      </c>
      <c r="E33" s="102"/>
      <c r="F33" s="101">
        <v>12500000</v>
      </c>
    </row>
    <row r="34" spans="2:6">
      <c r="B34" s="90">
        <v>482</v>
      </c>
      <c r="C34" s="91" t="s">
        <v>133</v>
      </c>
      <c r="D34" s="101">
        <v>1080000</v>
      </c>
      <c r="E34" s="101"/>
      <c r="F34" s="101">
        <v>1080000</v>
      </c>
    </row>
    <row r="35" spans="2:6">
      <c r="B35" s="90">
        <v>483</v>
      </c>
      <c r="C35" s="91" t="s">
        <v>134</v>
      </c>
      <c r="D35" s="101">
        <v>1150000</v>
      </c>
      <c r="E35" s="102"/>
      <c r="F35" s="101">
        <v>1150000</v>
      </c>
    </row>
    <row r="36" spans="2:6">
      <c r="B36" s="90">
        <v>485</v>
      </c>
      <c r="C36" s="91" t="s">
        <v>135</v>
      </c>
      <c r="D36" s="101">
        <v>2000000</v>
      </c>
      <c r="E36" s="102"/>
      <c r="F36" s="101">
        <v>2000000</v>
      </c>
    </row>
    <row r="37" spans="2:6">
      <c r="B37" s="88">
        <v>490</v>
      </c>
      <c r="C37" s="89" t="s">
        <v>136</v>
      </c>
      <c r="D37" s="103">
        <v>5000000</v>
      </c>
      <c r="E37" s="104"/>
      <c r="F37" s="103">
        <v>5000000</v>
      </c>
    </row>
    <row r="38" spans="2:6">
      <c r="B38" s="90">
        <v>499</v>
      </c>
      <c r="C38" s="91" t="s">
        <v>137</v>
      </c>
      <c r="D38" s="101">
        <v>5000000</v>
      </c>
      <c r="E38" s="102"/>
      <c r="F38" s="101">
        <v>5000000</v>
      </c>
    </row>
    <row r="39" spans="2:6">
      <c r="B39" s="88">
        <v>510</v>
      </c>
      <c r="C39" s="89" t="s">
        <v>138</v>
      </c>
      <c r="D39" s="103">
        <v>18400000</v>
      </c>
      <c r="E39" s="104"/>
      <c r="F39" s="103">
        <v>18400000</v>
      </c>
    </row>
    <row r="40" spans="2:6">
      <c r="B40" s="90">
        <v>511</v>
      </c>
      <c r="C40" s="91" t="s">
        <v>139</v>
      </c>
      <c r="D40" s="101">
        <v>13000000</v>
      </c>
      <c r="E40" s="102"/>
      <c r="F40" s="101">
        <v>13000000</v>
      </c>
    </row>
    <row r="41" spans="2:6">
      <c r="B41" s="90">
        <v>512</v>
      </c>
      <c r="C41" s="91" t="s">
        <v>140</v>
      </c>
      <c r="D41" s="101">
        <v>4400000</v>
      </c>
      <c r="E41" s="102"/>
      <c r="F41" s="101">
        <v>4400000</v>
      </c>
    </row>
    <row r="42" spans="2:6">
      <c r="B42" s="90">
        <v>513</v>
      </c>
      <c r="C42" s="91" t="s">
        <v>604</v>
      </c>
      <c r="D42" s="101"/>
      <c r="E42" s="102"/>
      <c r="F42" s="101"/>
    </row>
    <row r="43" spans="2:6">
      <c r="B43" s="90">
        <v>515</v>
      </c>
      <c r="C43" s="91" t="s">
        <v>141</v>
      </c>
      <c r="D43" s="101">
        <v>1000000</v>
      </c>
      <c r="E43" s="102"/>
      <c r="F43" s="101">
        <v>1000000</v>
      </c>
    </row>
    <row r="44" spans="2:6">
      <c r="B44" s="88">
        <v>540</v>
      </c>
      <c r="C44" s="89" t="s">
        <v>142</v>
      </c>
      <c r="D44" s="103">
        <v>100000</v>
      </c>
      <c r="E44" s="104"/>
      <c r="F44" s="103">
        <v>100000</v>
      </c>
    </row>
    <row r="45" spans="2:6">
      <c r="B45" s="90">
        <v>541</v>
      </c>
      <c r="C45" s="91" t="s">
        <v>143</v>
      </c>
      <c r="D45" s="101">
        <v>100000</v>
      </c>
      <c r="E45" s="102"/>
      <c r="F45" s="101">
        <v>100000</v>
      </c>
    </row>
    <row r="46" spans="2:6">
      <c r="B46" s="88">
        <v>610</v>
      </c>
      <c r="C46" s="89" t="s">
        <v>144</v>
      </c>
      <c r="D46" s="103">
        <v>6000000</v>
      </c>
      <c r="E46" s="104"/>
      <c r="F46" s="103">
        <v>6000000</v>
      </c>
    </row>
    <row r="47" spans="2:6">
      <c r="B47" s="79">
        <v>611</v>
      </c>
      <c r="C47" s="86" t="s">
        <v>145</v>
      </c>
      <c r="D47" s="87">
        <v>6000000</v>
      </c>
      <c r="E47" s="97"/>
      <c r="F47" s="87">
        <v>6000000</v>
      </c>
    </row>
    <row r="48" spans="2:6">
      <c r="B48" s="92"/>
      <c r="C48" s="93" t="s">
        <v>146</v>
      </c>
      <c r="D48" s="105">
        <v>428619200</v>
      </c>
      <c r="E48" s="105"/>
      <c r="F48" s="105">
        <v>428619200</v>
      </c>
    </row>
  </sheetData>
  <mergeCells count="1">
    <mergeCell ref="B2:F2"/>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dimension ref="A1"/>
  <sheetViews>
    <sheetView topLeftCell="AI1"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32</vt:i4>
      </vt:variant>
    </vt:vector>
  </HeadingPairs>
  <TitlesOfParts>
    <vt:vector size="32" baseType="lpstr">
      <vt:lpstr>Рачун прихода и принања</vt:lpstr>
      <vt:lpstr>Врсте прихода и примања</vt:lpstr>
      <vt:lpstr>Капитални пројекти</vt:lpstr>
      <vt:lpstr>приходи аналитика</vt:lpstr>
      <vt:lpstr>Sheet21</vt:lpstr>
      <vt:lpstr>Sheet15</vt:lpstr>
      <vt:lpstr>Sheet16</vt:lpstr>
      <vt:lpstr>екон.класификација</vt:lpstr>
      <vt:lpstr>Sheet17</vt:lpstr>
      <vt:lpstr>Sheet12</vt:lpstr>
      <vt:lpstr>Sheet18</vt:lpstr>
      <vt:lpstr>Sheet19</vt:lpstr>
      <vt:lpstr>Sheet20</vt:lpstr>
      <vt:lpstr>Sheet13</vt:lpstr>
      <vt:lpstr>Sheet14</vt:lpstr>
      <vt:lpstr>Sheet1</vt:lpstr>
      <vt:lpstr>Sheet2</vt:lpstr>
      <vt:lpstr>Sheet3</vt:lpstr>
      <vt:lpstr>Sheet4</vt:lpstr>
      <vt:lpstr>Sheet5</vt:lpstr>
      <vt:lpstr>Sheet6</vt:lpstr>
      <vt:lpstr>Sheet8</vt:lpstr>
      <vt:lpstr>Sheet7</vt:lpstr>
      <vt:lpstr>функцион.класиф.</vt:lpstr>
      <vt:lpstr>расходи-посебан део</vt:lpstr>
      <vt:lpstr>Програмска класификација</vt:lpstr>
      <vt:lpstr>Sheet11</vt:lpstr>
      <vt:lpstr>Извршење буџета</vt:lpstr>
      <vt:lpstr>План прихода по програмима</vt:lpstr>
      <vt:lpstr>Sheet22</vt:lpstr>
      <vt:lpstr>Sheet9</vt:lpstr>
      <vt:lpstr>Sheet10</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Nesic</dc:creator>
  <cp:lastModifiedBy>slazic</cp:lastModifiedBy>
  <cp:lastPrinted>2019-12-04T05:44:14Z</cp:lastPrinted>
  <dcterms:created xsi:type="dcterms:W3CDTF">2016-10-19T08:27:57Z</dcterms:created>
  <dcterms:modified xsi:type="dcterms:W3CDTF">2020-02-18T09:42:23Z</dcterms:modified>
</cp:coreProperties>
</file>